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howInkAnnotation="0"/>
  <mc:AlternateContent xmlns:mc="http://schemas.openxmlformats.org/markup-compatibility/2006">
    <mc:Choice Requires="x15">
      <x15ac:absPath xmlns:x15ac="http://schemas.microsoft.com/office/spreadsheetml/2010/11/ac" url="C:\1.Ronaldo\Site\"/>
    </mc:Choice>
  </mc:AlternateContent>
  <xr:revisionPtr revIDLastSave="0" documentId="13_ncr:1_{F284A571-E569-4BC4-A925-475A796C851F}" xr6:coauthVersionLast="43" xr6:coauthVersionMax="43" xr10:uidLastSave="{00000000-0000-0000-0000-000000000000}"/>
  <bookViews>
    <workbookView xWindow="-120" yWindow="-120" windowWidth="29040" windowHeight="15840" tabRatio="604" activeTab="1" xr2:uid="{00000000-000D-0000-FFFF-FFFF00000000}"/>
  </bookViews>
  <sheets>
    <sheet name="Premissas Controle Financeiro" sheetId="1" r:id="rId1"/>
    <sheet name="Controle Financeiro" sheetId="2" r:id="rId2"/>
  </sheet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570" i="2" l="1"/>
  <c r="F586" i="2"/>
  <c r="F587" i="2"/>
  <c r="E585" i="2"/>
  <c r="E606" i="2"/>
  <c r="E495" i="2"/>
  <c r="E279" i="2"/>
  <c r="F293" i="2"/>
  <c r="F294" i="2"/>
  <c r="F295" i="2"/>
  <c r="E292" i="2"/>
  <c r="E307" i="2"/>
  <c r="E156" i="2"/>
  <c r="F170" i="2"/>
  <c r="F171" i="2"/>
  <c r="F172" i="2"/>
  <c r="E169" i="2"/>
  <c r="E184" i="2"/>
  <c r="F69" i="2"/>
  <c r="E68" i="2"/>
  <c r="F86" i="2"/>
  <c r="F87" i="2"/>
  <c r="F88" i="2"/>
  <c r="E85" i="2"/>
  <c r="E101" i="2"/>
  <c r="E153" i="2"/>
  <c r="F30" i="2"/>
  <c r="F31" i="2"/>
  <c r="F32" i="2"/>
  <c r="E29" i="2"/>
  <c r="F15" i="2"/>
  <c r="E14" i="2"/>
  <c r="E55" i="2"/>
  <c r="E194" i="2"/>
  <c r="E197" i="2"/>
  <c r="F211" i="2"/>
  <c r="F212" i="2"/>
  <c r="F213" i="2"/>
  <c r="E210" i="2"/>
  <c r="E225" i="2"/>
  <c r="E227" i="2"/>
  <c r="E231" i="2"/>
  <c r="E235" i="2"/>
  <c r="E238" i="2"/>
  <c r="F252" i="2"/>
  <c r="F253" i="2"/>
  <c r="F254" i="2"/>
  <c r="E251" i="2"/>
  <c r="E266" i="2"/>
  <c r="E268" i="2"/>
  <c r="E272" i="2"/>
  <c r="E276" i="2"/>
  <c r="E309" i="2"/>
  <c r="E313" i="2"/>
  <c r="E317" i="2"/>
  <c r="E320" i="2"/>
  <c r="F334" i="2"/>
  <c r="F335" i="2"/>
  <c r="F336" i="2"/>
  <c r="E333" i="2"/>
  <c r="E348" i="2"/>
  <c r="E350" i="2"/>
  <c r="E354" i="2"/>
  <c r="E358" i="2"/>
  <c r="E361" i="2"/>
  <c r="F375" i="2"/>
  <c r="F376" i="2"/>
  <c r="E374" i="2"/>
  <c r="E388" i="2"/>
  <c r="E390" i="2"/>
  <c r="E394" i="2"/>
  <c r="E398" i="2"/>
  <c r="E401" i="2"/>
  <c r="F414" i="2"/>
  <c r="F415" i="2"/>
  <c r="E413" i="2"/>
  <c r="E427" i="2"/>
  <c r="E429" i="2"/>
  <c r="E433" i="2"/>
  <c r="E438" i="2"/>
  <c r="E441" i="2"/>
  <c r="F454" i="2"/>
  <c r="F455" i="2"/>
  <c r="E453" i="2"/>
  <c r="E467" i="2"/>
  <c r="E469" i="2"/>
  <c r="E473" i="2"/>
  <c r="E478" i="2"/>
  <c r="E481" i="2"/>
  <c r="F498" i="2"/>
  <c r="E497" i="2"/>
  <c r="E510" i="2"/>
  <c r="E512" i="2"/>
  <c r="E516" i="2"/>
  <c r="E521" i="2"/>
  <c r="E524" i="2"/>
  <c r="F538" i="2"/>
  <c r="F539" i="2"/>
  <c r="E537" i="2"/>
  <c r="E557" i="2"/>
  <c r="E559" i="2"/>
  <c r="E563" i="2"/>
  <c r="E567" i="2"/>
  <c r="E608" i="2"/>
  <c r="E626" i="2"/>
  <c r="F642" i="2"/>
  <c r="F643" i="2"/>
  <c r="F644" i="2"/>
  <c r="E641" i="2"/>
  <c r="E655" i="2"/>
  <c r="E657" i="2"/>
  <c r="E186" i="2"/>
  <c r="E65" i="2"/>
  <c r="E103" i="2"/>
  <c r="F128" i="2"/>
  <c r="F129" i="2"/>
  <c r="F130" i="2"/>
  <c r="E127" i="2"/>
  <c r="F115" i="2"/>
  <c r="E114" i="2"/>
  <c r="E142" i="2"/>
  <c r="E111" i="2"/>
  <c r="E144" i="2"/>
  <c r="E11" i="2"/>
  <c r="E5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Usuário do Microsoft Office</author>
  </authors>
  <commentList>
    <comment ref="D5" authorId="0" shapeId="0" xr:uid="{00000000-0006-0000-0100-000001000000}">
      <text>
        <r>
          <rPr>
            <b/>
            <sz val="10"/>
            <color indexed="81"/>
            <rFont val="Calibri"/>
          </rPr>
          <t xml:space="preserve">Período: Mensal
( mas pode fazer uma tabela de recebimento semanal ou quinzenal, se preferir ).
</t>
        </r>
      </text>
    </comment>
    <comment ref="D13" authorId="0" shapeId="0" xr:uid="{00000000-0006-0000-0100-000002000000}">
      <text>
        <r>
          <rPr>
            <b/>
            <sz val="10"/>
            <color indexed="81"/>
            <rFont val="Calibri"/>
          </rPr>
          <t xml:space="preserve">Período: Mensal
( mas pode fazer uma tabela de recebimento semanal ou quinzenal, se preferir ).
</t>
        </r>
      </text>
    </comment>
    <comment ref="C24" authorId="0" shapeId="0" xr:uid="{00000000-0006-0000-0100-000003000000}">
      <text>
        <r>
          <rPr>
            <b/>
            <sz val="10"/>
            <color indexed="81"/>
            <rFont val="Calibri"/>
          </rPr>
          <t>Pode ser gastos com ônibus ou combustível</t>
        </r>
      </text>
    </comment>
    <comment ref="C26" authorId="0" shapeId="0" xr:uid="{00000000-0006-0000-0100-000004000000}">
      <text>
        <r>
          <rPr>
            <b/>
            <sz val="10"/>
            <color indexed="81"/>
            <rFont val="Calibri"/>
          </rPr>
          <t>Aqui contabilizamos gastos com plano de saúde, remédios ou tratamentos médicos ou fisioterapêuticos</t>
        </r>
      </text>
    </comment>
    <comment ref="C51" authorId="0" shapeId="0" xr:uid="{00000000-0006-0000-0100-000005000000}">
      <text>
        <r>
          <rPr>
            <b/>
            <sz val="10"/>
            <color indexed="81"/>
            <rFont val="Calibri"/>
          </rPr>
          <t>Aqui entram gastos  com escola, cursos de idiomas, cursos extra-curriculares e livros. Você pode criar linhas para cada uma dessas despesas para um melhor controle.</t>
        </r>
      </text>
    </comment>
    <comment ref="D60" authorId="0" shapeId="0" xr:uid="{00000000-0006-0000-0100-000006000000}">
      <text>
        <r>
          <rPr>
            <b/>
            <sz val="10"/>
            <color indexed="81"/>
            <rFont val="Calibri"/>
          </rPr>
          <t xml:space="preserve">Período: Mensal
( mas pode fazer uma tabela de recebimento semanal ou quinzenal, se preferir ).
</t>
        </r>
      </text>
    </comment>
    <comment ref="D67" authorId="0" shapeId="0" xr:uid="{00000000-0006-0000-0100-000007000000}">
      <text>
        <r>
          <rPr>
            <b/>
            <sz val="10"/>
            <color indexed="81"/>
            <rFont val="Calibri"/>
          </rPr>
          <t xml:space="preserve">Período: Mensal
( mas pode fazer uma tabela de recebimento semanal ou quinzenal, se preferir ).
</t>
        </r>
      </text>
    </comment>
    <comment ref="C80" authorId="0" shapeId="0" xr:uid="{00000000-0006-0000-0100-000008000000}">
      <text>
        <r>
          <rPr>
            <b/>
            <sz val="10"/>
            <color indexed="81"/>
            <rFont val="Calibri"/>
          </rPr>
          <t>Pode ser gastos com ônibus ou combustível</t>
        </r>
      </text>
    </comment>
    <comment ref="C82" authorId="0" shapeId="0" xr:uid="{00000000-0006-0000-0100-000009000000}">
      <text>
        <r>
          <rPr>
            <b/>
            <sz val="10"/>
            <color indexed="81"/>
            <rFont val="Calibri"/>
          </rPr>
          <t>Aqui contabilizamos gastos com plano de saúde, remédios ou tratamentos médicos ou fisioterapêuticos</t>
        </r>
      </text>
    </comment>
    <comment ref="C96" authorId="0" shapeId="0" xr:uid="{00000000-0006-0000-0100-00000A000000}">
      <text>
        <r>
          <rPr>
            <b/>
            <sz val="10"/>
            <color indexed="81"/>
            <rFont val="Calibri"/>
          </rPr>
          <t>Aqui entram gastos  com escola, cursos de idiomas, cursos extra-curriculares e livros. Você pode criar linhas para cada uma dessas despesas para um melhor controle.</t>
        </r>
      </text>
    </comment>
    <comment ref="D106" authorId="0" shapeId="0" xr:uid="{00000000-0006-0000-0100-00000B000000}">
      <text>
        <r>
          <rPr>
            <b/>
            <sz val="10"/>
            <color indexed="81"/>
            <rFont val="Calibri"/>
          </rPr>
          <t xml:space="preserve">Período: Mensal
( mas pode fazer uma tabela de recebimento semanal ou quinzenal, se preferir ).
</t>
        </r>
      </text>
    </comment>
    <comment ref="D113" authorId="0" shapeId="0" xr:uid="{00000000-0006-0000-0100-00000C000000}">
      <text>
        <r>
          <rPr>
            <b/>
            <sz val="10"/>
            <color indexed="81"/>
            <rFont val="Calibri"/>
          </rPr>
          <t xml:space="preserve">Período: Mensal
( mas pode fazer uma tabela de recebimento semanal ou quinzenal, se preferir ).
</t>
        </r>
      </text>
    </comment>
    <comment ref="C122" authorId="0" shapeId="0" xr:uid="{00000000-0006-0000-0100-00000D000000}">
      <text>
        <r>
          <rPr>
            <b/>
            <sz val="10"/>
            <color indexed="81"/>
            <rFont val="Calibri"/>
          </rPr>
          <t>Pode ser gastos com ônibus ou combustível</t>
        </r>
      </text>
    </comment>
    <comment ref="C124" authorId="0" shapeId="0" xr:uid="{00000000-0006-0000-0100-00000E000000}">
      <text>
        <r>
          <rPr>
            <b/>
            <sz val="10"/>
            <color indexed="81"/>
            <rFont val="Calibri"/>
          </rPr>
          <t>Aqui contabilizamos gastos com plano de saúde, remédios ou tratamentos médicos ou fisioterapêuticos</t>
        </r>
      </text>
    </comment>
    <comment ref="C138" authorId="0" shapeId="0" xr:uid="{00000000-0006-0000-0100-00000F000000}">
      <text>
        <r>
          <rPr>
            <b/>
            <sz val="10"/>
            <color indexed="81"/>
            <rFont val="Calibri"/>
          </rPr>
          <t>Aqui entram gastos  com escola, cursos de idiomas, cursos extra-curriculares e livros. Você pode criar linhas para cada uma dessas despesas para um melhor controle.</t>
        </r>
      </text>
    </comment>
    <comment ref="D147" authorId="0" shapeId="0" xr:uid="{00000000-0006-0000-0100-000010000000}">
      <text>
        <r>
          <rPr>
            <b/>
            <sz val="10"/>
            <color indexed="81"/>
            <rFont val="Calibri"/>
          </rPr>
          <t xml:space="preserve">Período: Mensal
( mas pode fazer uma tabela de recebimento semanal ou quinzenal, se preferir ).
</t>
        </r>
      </text>
    </comment>
    <comment ref="D155" authorId="0" shapeId="0" xr:uid="{00000000-0006-0000-0100-000011000000}">
      <text>
        <r>
          <rPr>
            <b/>
            <sz val="10"/>
            <color indexed="81"/>
            <rFont val="Calibri"/>
          </rPr>
          <t xml:space="preserve">Período: Mensal
( mas pode fazer uma tabela de recebimento semanal ou quinzenal, se preferir ).
</t>
        </r>
      </text>
    </comment>
    <comment ref="C164" authorId="0" shapeId="0" xr:uid="{00000000-0006-0000-0100-000012000000}">
      <text>
        <r>
          <rPr>
            <b/>
            <sz val="10"/>
            <color indexed="81"/>
            <rFont val="Calibri"/>
          </rPr>
          <t>Pode ser gastos com ônibus ou combustível</t>
        </r>
      </text>
    </comment>
    <comment ref="C166" authorId="0" shapeId="0" xr:uid="{00000000-0006-0000-0100-000013000000}">
      <text>
        <r>
          <rPr>
            <b/>
            <sz val="10"/>
            <color indexed="81"/>
            <rFont val="Calibri"/>
          </rPr>
          <t>Aqui contabilizamos gastos com plano de saúde, remédios ou tratamentos médicos ou fisioterapêuticos</t>
        </r>
      </text>
    </comment>
    <comment ref="C180" authorId="0" shapeId="0" xr:uid="{00000000-0006-0000-0100-000014000000}">
      <text>
        <r>
          <rPr>
            <b/>
            <sz val="10"/>
            <color indexed="81"/>
            <rFont val="Calibri"/>
          </rPr>
          <t>Aqui entram gastos  com escola, cursos de idiomas, cursos extra-curriculares e livros. Você pode criar linhas para cada uma dessas despesas para um melhor controle.</t>
        </r>
      </text>
    </comment>
    <comment ref="D189" authorId="0" shapeId="0" xr:uid="{00000000-0006-0000-0100-000015000000}">
      <text>
        <r>
          <rPr>
            <b/>
            <sz val="10"/>
            <color indexed="81"/>
            <rFont val="Calibri"/>
          </rPr>
          <t xml:space="preserve">Período: Mensal
( mas pode fazer uma tabela de recebimento semanal ou quinzenal, se preferir ).
</t>
        </r>
      </text>
    </comment>
    <comment ref="D196" authorId="0" shapeId="0" xr:uid="{00000000-0006-0000-0100-000016000000}">
      <text>
        <r>
          <rPr>
            <b/>
            <sz val="10"/>
            <color indexed="81"/>
            <rFont val="Calibri"/>
          </rPr>
          <t xml:space="preserve">Período: Mensal
( mas pode fazer uma tabela de recebimento semanal ou quinzenal, se preferir ).
</t>
        </r>
      </text>
    </comment>
    <comment ref="C205" authorId="0" shapeId="0" xr:uid="{00000000-0006-0000-0100-000017000000}">
      <text>
        <r>
          <rPr>
            <b/>
            <sz val="10"/>
            <color indexed="81"/>
            <rFont val="Calibri"/>
          </rPr>
          <t>Pode ser gastos com ônibus ou combustível</t>
        </r>
      </text>
    </comment>
    <comment ref="C207" authorId="0" shapeId="0" xr:uid="{00000000-0006-0000-0100-000018000000}">
      <text>
        <r>
          <rPr>
            <b/>
            <sz val="10"/>
            <color indexed="81"/>
            <rFont val="Calibri"/>
          </rPr>
          <t>Aqui contabilizamos gastos com plano de saúde, remédios ou tratamentos médicos ou fisioterapêuticos</t>
        </r>
      </text>
    </comment>
    <comment ref="C221" authorId="0" shapeId="0" xr:uid="{00000000-0006-0000-0100-000019000000}">
      <text>
        <r>
          <rPr>
            <b/>
            <sz val="10"/>
            <color indexed="81"/>
            <rFont val="Calibri"/>
          </rPr>
          <t>Aqui entram gastos  com escola, cursos de idiomas, cursos extra-curriculares e livros. Você pode criar linhas para cada uma dessas despesas para um melhor controle.</t>
        </r>
      </text>
    </comment>
    <comment ref="D230" authorId="0" shapeId="0" xr:uid="{00000000-0006-0000-0100-00001A000000}">
      <text>
        <r>
          <rPr>
            <b/>
            <sz val="10"/>
            <color indexed="81"/>
            <rFont val="Calibri"/>
          </rPr>
          <t xml:space="preserve">Período: Mensal
( mas pode fazer uma tabela de recebimento semanal ou quinzenal, se preferir ).
</t>
        </r>
      </text>
    </comment>
    <comment ref="D237" authorId="0" shapeId="0" xr:uid="{00000000-0006-0000-0100-00001B000000}">
      <text>
        <r>
          <rPr>
            <b/>
            <sz val="10"/>
            <color indexed="81"/>
            <rFont val="Calibri"/>
          </rPr>
          <t xml:space="preserve">Período: Mensal
( mas pode fazer uma tabela de recebimento semanal ou quinzenal, se preferir ).
</t>
        </r>
      </text>
    </comment>
    <comment ref="C246" authorId="0" shapeId="0" xr:uid="{00000000-0006-0000-0100-00001C000000}">
      <text>
        <r>
          <rPr>
            <b/>
            <sz val="10"/>
            <color indexed="81"/>
            <rFont val="Calibri"/>
          </rPr>
          <t>Pode ser gastos com ônibus ou combustível</t>
        </r>
      </text>
    </comment>
    <comment ref="C248" authorId="0" shapeId="0" xr:uid="{00000000-0006-0000-0100-00001D000000}">
      <text>
        <r>
          <rPr>
            <b/>
            <sz val="10"/>
            <color indexed="81"/>
            <rFont val="Calibri"/>
          </rPr>
          <t>Aqui contabilizamos gastos com plano de saúde, remédios ou tratamentos médicos ou fisioterapêuticos</t>
        </r>
      </text>
    </comment>
    <comment ref="C262" authorId="0" shapeId="0" xr:uid="{00000000-0006-0000-0100-00001E000000}">
      <text>
        <r>
          <rPr>
            <b/>
            <sz val="10"/>
            <color indexed="81"/>
            <rFont val="Calibri"/>
          </rPr>
          <t>Aqui entram gastos  com escola, cursos de idiomas, cursos extra-curriculares e livros. Você pode criar linhas para cada uma dessas despesas para um melhor controle.</t>
        </r>
      </text>
    </comment>
    <comment ref="D271" authorId="0" shapeId="0" xr:uid="{00000000-0006-0000-0100-00001F000000}">
      <text>
        <r>
          <rPr>
            <b/>
            <sz val="10"/>
            <color indexed="81"/>
            <rFont val="Calibri"/>
          </rPr>
          <t xml:space="preserve">Período: Mensal
( mas pode fazer uma tabela de recebimento semanal ou quinzenal, se preferir ).
</t>
        </r>
      </text>
    </comment>
    <comment ref="D278" authorId="0" shapeId="0" xr:uid="{00000000-0006-0000-0100-000020000000}">
      <text>
        <r>
          <rPr>
            <b/>
            <sz val="10"/>
            <color indexed="81"/>
            <rFont val="Calibri"/>
          </rPr>
          <t xml:space="preserve">Período: Mensal
( mas pode fazer uma tabela de recebimento semanal ou quinzenal, se preferir ).
</t>
        </r>
      </text>
    </comment>
    <comment ref="C287" authorId="0" shapeId="0" xr:uid="{00000000-0006-0000-0100-000021000000}">
      <text>
        <r>
          <rPr>
            <b/>
            <sz val="10"/>
            <color indexed="81"/>
            <rFont val="Calibri"/>
          </rPr>
          <t>Pode ser gastos com ônibus ou combustível</t>
        </r>
      </text>
    </comment>
    <comment ref="C289" authorId="0" shapeId="0" xr:uid="{00000000-0006-0000-0100-000022000000}">
      <text>
        <r>
          <rPr>
            <b/>
            <sz val="10"/>
            <color indexed="81"/>
            <rFont val="Calibri"/>
          </rPr>
          <t>Aqui contabilizamos gastos com plano de saúde, remédios ou tratamentos médicos ou fisioterapêuticos</t>
        </r>
      </text>
    </comment>
    <comment ref="C303" authorId="0" shapeId="0" xr:uid="{00000000-0006-0000-0100-000023000000}">
      <text>
        <r>
          <rPr>
            <b/>
            <sz val="10"/>
            <color indexed="81"/>
            <rFont val="Calibri"/>
          </rPr>
          <t>Aqui entram gastos  com escola, cursos de idiomas, cursos extra-curriculares e livros. Você pode criar linhas para cada uma dessas despesas para um melhor controle.</t>
        </r>
      </text>
    </comment>
    <comment ref="D312" authorId="0" shapeId="0" xr:uid="{00000000-0006-0000-0100-000024000000}">
      <text>
        <r>
          <rPr>
            <b/>
            <sz val="10"/>
            <color indexed="81"/>
            <rFont val="Calibri"/>
          </rPr>
          <t xml:space="preserve">Período: Mensal
( mas pode fazer uma tabela de recebimento semanal ou quinzenal, se preferir ).
</t>
        </r>
      </text>
    </comment>
    <comment ref="D319" authorId="0" shapeId="0" xr:uid="{00000000-0006-0000-0100-000025000000}">
      <text>
        <r>
          <rPr>
            <b/>
            <sz val="10"/>
            <color indexed="81"/>
            <rFont val="Calibri"/>
          </rPr>
          <t xml:space="preserve">Período: Mensal
( mas pode fazer uma tabela de recebimento semanal ou quinzenal, se preferir ).
</t>
        </r>
      </text>
    </comment>
    <comment ref="C328" authorId="0" shapeId="0" xr:uid="{00000000-0006-0000-0100-000026000000}">
      <text>
        <r>
          <rPr>
            <b/>
            <sz val="10"/>
            <color indexed="81"/>
            <rFont val="Calibri"/>
          </rPr>
          <t>Pode ser gastos com ônibus ou combustível</t>
        </r>
      </text>
    </comment>
    <comment ref="C330" authorId="0" shapeId="0" xr:uid="{00000000-0006-0000-0100-000027000000}">
      <text>
        <r>
          <rPr>
            <b/>
            <sz val="10"/>
            <color indexed="81"/>
            <rFont val="Calibri"/>
          </rPr>
          <t>Aqui contabilizamos gastos com plano de saúde, remédios ou tratamentos médicos ou fisioterapêuticos</t>
        </r>
      </text>
    </comment>
    <comment ref="C344" authorId="0" shapeId="0" xr:uid="{00000000-0006-0000-0100-000028000000}">
      <text>
        <r>
          <rPr>
            <b/>
            <sz val="10"/>
            <color indexed="81"/>
            <rFont val="Calibri"/>
          </rPr>
          <t>Aqui entram gastos  com escola, cursos de idiomas, cursos extra-curriculares e livros. Você pode criar linhas para cada uma dessas despesas para um melhor controle.</t>
        </r>
      </text>
    </comment>
    <comment ref="D353" authorId="0" shapeId="0" xr:uid="{00000000-0006-0000-0100-000029000000}">
      <text>
        <r>
          <rPr>
            <b/>
            <sz val="10"/>
            <color indexed="81"/>
            <rFont val="Calibri"/>
          </rPr>
          <t xml:space="preserve">Período: Mensal
( mas pode fazer uma tabela de recebimento semanal ou quinzenal, se preferir ).
</t>
        </r>
      </text>
    </comment>
    <comment ref="D360" authorId="0" shapeId="0" xr:uid="{00000000-0006-0000-0100-00002A000000}">
      <text>
        <r>
          <rPr>
            <b/>
            <sz val="10"/>
            <color indexed="81"/>
            <rFont val="Calibri"/>
          </rPr>
          <t xml:space="preserve">Período: Mensal
( mas pode fazer uma tabela de recebimento semanal ou quinzenal, se preferir ).
</t>
        </r>
      </text>
    </comment>
    <comment ref="C369" authorId="0" shapeId="0" xr:uid="{00000000-0006-0000-0100-00002B000000}">
      <text>
        <r>
          <rPr>
            <b/>
            <sz val="10"/>
            <color indexed="81"/>
            <rFont val="Calibri"/>
          </rPr>
          <t>Pode ser gastos com ônibus ou combustível</t>
        </r>
      </text>
    </comment>
    <comment ref="C371" authorId="0" shapeId="0" xr:uid="{00000000-0006-0000-0100-00002C000000}">
      <text>
        <r>
          <rPr>
            <b/>
            <sz val="10"/>
            <color indexed="81"/>
            <rFont val="Calibri"/>
          </rPr>
          <t>Aqui contabilizamos gastos com plano de saúde, remédios ou tratamentos médicos ou fisioterapêuticos</t>
        </r>
      </text>
    </comment>
    <comment ref="C384" authorId="0" shapeId="0" xr:uid="{00000000-0006-0000-0100-00002D000000}">
      <text>
        <r>
          <rPr>
            <b/>
            <sz val="10"/>
            <color indexed="81"/>
            <rFont val="Calibri"/>
          </rPr>
          <t>Aqui entram gastos  com escola, cursos de idiomas, cursos extra-curriculares e livros. Você pode criar linhas para cada uma dessas despesas para um melhor controle.</t>
        </r>
      </text>
    </comment>
    <comment ref="D393" authorId="0" shapeId="0" xr:uid="{00000000-0006-0000-0100-00002E000000}">
      <text>
        <r>
          <rPr>
            <b/>
            <sz val="10"/>
            <color indexed="81"/>
            <rFont val="Calibri"/>
          </rPr>
          <t xml:space="preserve">Período: Mensal
( mas pode fazer uma tabela de recebimento semanal ou quinzenal, se preferir ).
</t>
        </r>
      </text>
    </comment>
    <comment ref="D400" authorId="0" shapeId="0" xr:uid="{00000000-0006-0000-0100-00002F000000}">
      <text>
        <r>
          <rPr>
            <b/>
            <sz val="10"/>
            <color indexed="81"/>
            <rFont val="Calibri"/>
          </rPr>
          <t xml:space="preserve">Período: Mensal
( mas pode fazer uma tabela de recebimento semanal ou quinzenal, se preferir ).
</t>
        </r>
      </text>
    </comment>
    <comment ref="C409" authorId="0" shapeId="0" xr:uid="{00000000-0006-0000-0100-000030000000}">
      <text>
        <r>
          <rPr>
            <b/>
            <sz val="10"/>
            <color indexed="81"/>
            <rFont val="Calibri"/>
          </rPr>
          <t>Pode ser gastos com ônibus ou combustível</t>
        </r>
      </text>
    </comment>
    <comment ref="C412" authorId="0" shapeId="0" xr:uid="{00000000-0006-0000-0100-000031000000}">
      <text>
        <r>
          <rPr>
            <b/>
            <sz val="10"/>
            <color indexed="81"/>
            <rFont val="Calibri"/>
          </rPr>
          <t>Aqui contabilizamos gastos com plano de saúde, remédios ou tratamentos médicos ou fisioterapêuticos</t>
        </r>
      </text>
    </comment>
    <comment ref="C423" authorId="0" shapeId="0" xr:uid="{00000000-0006-0000-0100-000032000000}">
      <text>
        <r>
          <rPr>
            <b/>
            <sz val="10"/>
            <color indexed="81"/>
            <rFont val="Calibri"/>
          </rPr>
          <t>Aqui entram gastos  com escola, cursos de idiomas, cursos extra-curriculares e livros. Você pode criar linhas para cada uma dessas despesas para um melhor controle.</t>
        </r>
      </text>
    </comment>
    <comment ref="D432" authorId="0" shapeId="0" xr:uid="{00000000-0006-0000-0100-000033000000}">
      <text>
        <r>
          <rPr>
            <b/>
            <sz val="10"/>
            <color indexed="81"/>
            <rFont val="Calibri"/>
          </rPr>
          <t xml:space="preserve">Período: Mensal
( mas pode fazer uma tabela de recebimento semanal ou quinzenal, se preferir ).
</t>
        </r>
      </text>
    </comment>
    <comment ref="D440" authorId="0" shapeId="0" xr:uid="{00000000-0006-0000-0100-000034000000}">
      <text>
        <r>
          <rPr>
            <b/>
            <sz val="10"/>
            <color indexed="81"/>
            <rFont val="Calibri"/>
          </rPr>
          <t xml:space="preserve">Período: Mensal
( mas pode fazer uma tabela de recebimento semanal ou quinzenal, se preferir ).
</t>
        </r>
      </text>
    </comment>
    <comment ref="C449" authorId="0" shapeId="0" xr:uid="{00000000-0006-0000-0100-000035000000}">
      <text>
        <r>
          <rPr>
            <b/>
            <sz val="10"/>
            <color indexed="81"/>
            <rFont val="Calibri"/>
          </rPr>
          <t>Pode ser gastos com ônibus ou combustível</t>
        </r>
      </text>
    </comment>
    <comment ref="C452" authorId="0" shapeId="0" xr:uid="{00000000-0006-0000-0100-000036000000}">
      <text>
        <r>
          <rPr>
            <b/>
            <sz val="10"/>
            <color indexed="81"/>
            <rFont val="Calibri"/>
          </rPr>
          <t>Aqui contabilizamos gastos com plano de saúde, remédios ou tratamentos médicos ou fisioterapêuticos</t>
        </r>
      </text>
    </comment>
    <comment ref="C463" authorId="0" shapeId="0" xr:uid="{00000000-0006-0000-0100-000037000000}">
      <text>
        <r>
          <rPr>
            <b/>
            <sz val="10"/>
            <color indexed="81"/>
            <rFont val="Calibri"/>
          </rPr>
          <t>Aqui entram gastos  com escola, cursos de idiomas, cursos extra-curriculares e livros. Você pode criar linhas para cada uma dessas despesas para um melhor controle.</t>
        </r>
      </text>
    </comment>
    <comment ref="D472" authorId="0" shapeId="0" xr:uid="{00000000-0006-0000-0100-000038000000}">
      <text>
        <r>
          <rPr>
            <b/>
            <sz val="10"/>
            <color indexed="81"/>
            <rFont val="Calibri"/>
          </rPr>
          <t xml:space="preserve">Período: Mensal
( mas pode fazer uma tabela de recebimento semanal ou quinzenal, se preferir ).
</t>
        </r>
      </text>
    </comment>
    <comment ref="D480" authorId="0" shapeId="0" xr:uid="{00000000-0006-0000-0100-000039000000}">
      <text>
        <r>
          <rPr>
            <b/>
            <sz val="10"/>
            <color indexed="81"/>
            <rFont val="Calibri"/>
          </rPr>
          <t xml:space="preserve">Período: Mensal
( mas pode fazer uma tabela de recebimento semanal ou quinzenal, se preferir ).
</t>
        </r>
      </text>
    </comment>
    <comment ref="C493" authorId="0" shapeId="0" xr:uid="{00000000-0006-0000-0100-00003A000000}">
      <text>
        <r>
          <rPr>
            <b/>
            <sz val="10"/>
            <color indexed="81"/>
            <rFont val="Calibri"/>
          </rPr>
          <t>Pode ser gastos com ônibus ou combustível</t>
        </r>
      </text>
    </comment>
    <comment ref="C496" authorId="0" shapeId="0" xr:uid="{00000000-0006-0000-0100-00003B000000}">
      <text>
        <r>
          <rPr>
            <b/>
            <sz val="10"/>
            <color indexed="81"/>
            <rFont val="Calibri"/>
          </rPr>
          <t>Aqui contabilizamos gastos com plano de saúde, remédios ou tratamentos médicos ou fisioterapêuticos</t>
        </r>
      </text>
    </comment>
    <comment ref="C506" authorId="0" shapeId="0" xr:uid="{00000000-0006-0000-0100-00003C000000}">
      <text>
        <r>
          <rPr>
            <b/>
            <sz val="10"/>
            <color indexed="81"/>
            <rFont val="Calibri"/>
          </rPr>
          <t>Aqui entram gastos  com escola, cursos de idiomas, cursos extra-curriculares e livros. Você pode criar linhas para cada uma dessas despesas para um melhor controle.</t>
        </r>
      </text>
    </comment>
    <comment ref="D515" authorId="0" shapeId="0" xr:uid="{00000000-0006-0000-0100-00003D000000}">
      <text>
        <r>
          <rPr>
            <b/>
            <sz val="10"/>
            <color indexed="81"/>
            <rFont val="Calibri"/>
          </rPr>
          <t xml:space="preserve">Período: Mensal
( mas pode fazer uma tabela de recebimento semanal ou quinzenal, se preferir ).
</t>
        </r>
      </text>
    </comment>
    <comment ref="D523" authorId="0" shapeId="0" xr:uid="{00000000-0006-0000-0100-00003E000000}">
      <text>
        <r>
          <rPr>
            <b/>
            <sz val="10"/>
            <color indexed="81"/>
            <rFont val="Calibri"/>
          </rPr>
          <t xml:space="preserve">Período: Mensal
( mas pode fazer uma tabela de recebimento semanal ou quinzenal, se preferir ).
</t>
        </r>
      </text>
    </comment>
    <comment ref="C534" authorId="0" shapeId="0" xr:uid="{00000000-0006-0000-0100-00003F000000}">
      <text>
        <r>
          <rPr>
            <b/>
            <sz val="10"/>
            <color indexed="81"/>
            <rFont val="Calibri"/>
          </rPr>
          <t>Pode ser gastos com ônibus ou combustível</t>
        </r>
      </text>
    </comment>
    <comment ref="C536" authorId="0" shapeId="0" xr:uid="{00000000-0006-0000-0100-000040000000}">
      <text>
        <r>
          <rPr>
            <b/>
            <sz val="10"/>
            <color indexed="81"/>
            <rFont val="Calibri"/>
          </rPr>
          <t>Aqui contabilizamos gastos com plano de saúde, remédios ou tratamentos médicos ou fisioterapêuticos</t>
        </r>
      </text>
    </comment>
    <comment ref="C553" authorId="0" shapeId="0" xr:uid="{00000000-0006-0000-0100-000041000000}">
      <text>
        <r>
          <rPr>
            <b/>
            <sz val="10"/>
            <color indexed="81"/>
            <rFont val="Calibri"/>
          </rPr>
          <t>Aqui entram gastos  com escola, cursos de idiomas, cursos extra-curriculares e livros. Você pode criar linhas para cada uma dessas despesas para um melhor controle.</t>
        </r>
      </text>
    </comment>
    <comment ref="D562" authorId="0" shapeId="0" xr:uid="{00000000-0006-0000-0100-000042000000}">
      <text>
        <r>
          <rPr>
            <b/>
            <sz val="10"/>
            <color indexed="81"/>
            <rFont val="Calibri"/>
          </rPr>
          <t xml:space="preserve">Período: Mensal
( mas pode fazer uma tabela de recebimento semanal ou quinzenal, se preferir ).
</t>
        </r>
      </text>
    </comment>
    <comment ref="D569" authorId="0" shapeId="0" xr:uid="{00000000-0006-0000-0100-000043000000}">
      <text>
        <r>
          <rPr>
            <b/>
            <sz val="10"/>
            <color indexed="81"/>
            <rFont val="Calibri"/>
          </rPr>
          <t xml:space="preserve">Período: Mensal
( mas pode fazer uma tabela de recebimento semanal ou quinzenal, se preferir ).
</t>
        </r>
      </text>
    </comment>
    <comment ref="C582" authorId="0" shapeId="0" xr:uid="{00000000-0006-0000-0100-000044000000}">
      <text>
        <r>
          <rPr>
            <b/>
            <sz val="10"/>
            <color indexed="81"/>
            <rFont val="Calibri"/>
          </rPr>
          <t>Pode ser gastos com ônibus ou combustível</t>
        </r>
      </text>
    </comment>
    <comment ref="C584" authorId="0" shapeId="0" xr:uid="{00000000-0006-0000-0100-000045000000}">
      <text>
        <r>
          <rPr>
            <b/>
            <sz val="10"/>
            <color indexed="81"/>
            <rFont val="Calibri"/>
          </rPr>
          <t>Aqui contabilizamos gastos com plano de saúde, remédios ou tratamentos médicos ou fisioterapêuticos</t>
        </r>
      </text>
    </comment>
    <comment ref="C601" authorId="0" shapeId="0" xr:uid="{00000000-0006-0000-0100-000046000000}">
      <text>
        <r>
          <rPr>
            <b/>
            <sz val="10"/>
            <color indexed="81"/>
            <rFont val="Calibri"/>
          </rPr>
          <t>Aqui entram gastos  com escola, cursos de idiomas, cursos extra-curriculares e livros. Você pode criar linhas para cada uma dessas despesas para um melhor controle.</t>
        </r>
      </text>
    </comment>
    <comment ref="C638" authorId="0" shapeId="0" xr:uid="{00000000-0006-0000-0100-000047000000}">
      <text>
        <r>
          <rPr>
            <b/>
            <sz val="10"/>
            <color indexed="81"/>
            <rFont val="Calibri"/>
          </rPr>
          <t>Pode ser gastos com ônibus ou combustível</t>
        </r>
      </text>
    </comment>
    <comment ref="C640" authorId="0" shapeId="0" xr:uid="{00000000-0006-0000-0100-000048000000}">
      <text>
        <r>
          <rPr>
            <b/>
            <sz val="10"/>
            <color indexed="81"/>
            <rFont val="Calibri"/>
          </rPr>
          <t>Aqui contabilizamos gastos com plano de saúde, remédios ou tratamentos médicos ou fisioterapêuticos</t>
        </r>
      </text>
    </comment>
    <comment ref="C652" authorId="0" shapeId="0" xr:uid="{00000000-0006-0000-0100-000049000000}">
      <text>
        <r>
          <rPr>
            <b/>
            <sz val="10"/>
            <color indexed="81"/>
            <rFont val="Calibri"/>
          </rPr>
          <t>Aqui entram gastos  com escola, cursos de idiomas, cursos extra-curriculares e livros. Você pode criar linhas para cada uma dessas despesas para um melhor controle.</t>
        </r>
      </text>
    </comment>
  </commentList>
</comments>
</file>

<file path=xl/sharedStrings.xml><?xml version="1.0" encoding="utf-8"?>
<sst xmlns="http://schemas.openxmlformats.org/spreadsheetml/2006/main" count="1554" uniqueCount="216">
  <si>
    <t>PLANILHA DE CONTROLE FINANCEIRO</t>
  </si>
  <si>
    <t>Salário</t>
  </si>
  <si>
    <t>DATA</t>
  </si>
  <si>
    <t>Aluguel casa</t>
  </si>
  <si>
    <t>SAÍDAS</t>
  </si>
  <si>
    <t>Transporte</t>
  </si>
  <si>
    <t>Gastos com educação</t>
  </si>
  <si>
    <t>SALDO FINAL</t>
  </si>
  <si>
    <t>VALOR R$</t>
  </si>
  <si>
    <t>TOTAL</t>
  </si>
  <si>
    <t>4 - Faça sua família participar do processo. Todos que estão diretamente envolvidos, devem participar do controle financeiro. Isso gera comprometimento.</t>
  </si>
  <si>
    <t>3 - Lembre-se que quem falha em planejar está fatalmante planejando em falhar. Organize suas finanças e terá mais controle de sua vida financeira.</t>
  </si>
  <si>
    <t>2 - Aqui temos apenas um exemplo simples, que precisa ser ajustado para sua realidade. Essa planilha está aberta. O que significa que você pode trabalhar nela, sem problemas. Leia os lembretes ao lado das células.</t>
  </si>
  <si>
    <t>1 - Aqui você tem acesso a uma planilha financeira básica. O que você precisa saber, antes de criar planilhas complexas é o que entra e o que sai, mensamente, de sua conta bancária. Não ignore nem pequenos gastos.</t>
  </si>
  <si>
    <t>5 - Não subestime o poder do foco: Se você tiver disciplina suficiente para economizar, aí sim poderá entrar no campo dos investimentos.</t>
  </si>
  <si>
    <t>OBS: Nesse caso hipotético, seria necessário rever alguns gastos, pois a conta final está negativa.</t>
  </si>
  <si>
    <t>O1/17</t>
  </si>
  <si>
    <t>O2/17</t>
  </si>
  <si>
    <t>FEVEREIRO/2017</t>
  </si>
  <si>
    <t>JANEIRO/2017</t>
  </si>
  <si>
    <t>Seguro Automóvel</t>
  </si>
  <si>
    <t>ENTRADAS</t>
  </si>
  <si>
    <t>Renda Extra</t>
  </si>
  <si>
    <t>A - Seja muito bem vindo(a) a nossa planilha básica de Controle Financeiro!</t>
  </si>
  <si>
    <t>B - Faça seu controle de Entradas e Saídas, periodicamente. Somente assim você controlará seus gastos e sobrará dinheiro para você investir.</t>
  </si>
  <si>
    <t>C - Se estiver endividado, procure renegociar e pagar suas dívidas. Procure pagar o míninio de juros possível nos endividamentos.</t>
  </si>
  <si>
    <t>D - Evite entrar no cheque especial e no rotativo do cartão de crédito. Isso pode ser muito perigoso para algumas pessoas.</t>
  </si>
  <si>
    <t>E - Crie o hábito de apenas "dar o passo conforme o tamanho de sua perna", exemplo, se você ganha R$ 5.000,00 não gaste R$ 6.000,00, isso é básico para um bom planejamento financeiro.</t>
  </si>
  <si>
    <t>6 - Junte esse controle financeiro ao que aprenderá lendo livros como As leis invisíveis do Dinheiro (Ricardo Melo), Coaching Financeiro (Roberto Navarro), Os Segredos da mente milionária (T. Harv Eker), Quem pensa Enriquece (Napoleon Hill) e Pai Rico Pai Pobre (Robert T. Kiyosaki).                                                  Tenha certeza que sua vida tem tudo para mudar para muito melhor…</t>
  </si>
  <si>
    <t>Saldo Banco</t>
  </si>
  <si>
    <t>Plano Saúde mãe</t>
  </si>
  <si>
    <t>Carão VISA Platinum</t>
  </si>
  <si>
    <t>11/16</t>
  </si>
  <si>
    <t>10/16</t>
  </si>
  <si>
    <t>Ponto Frio (Geladeira) parcela 03/10</t>
  </si>
  <si>
    <t>Ricardo Eletro (Fogão 6 bocas) parcela 02/12</t>
  </si>
  <si>
    <t>12/16</t>
  </si>
  <si>
    <t>Viagem Costa Cruzeiros - parcela 02/12</t>
  </si>
  <si>
    <t>Viagem Costa Cruzeiros - parcela 01/12</t>
  </si>
  <si>
    <t>Pet Shop</t>
  </si>
  <si>
    <t>Carão AMEX Gold</t>
  </si>
  <si>
    <t>09/16</t>
  </si>
  <si>
    <t>AMAZON Livraria  -  parcela 04/06</t>
  </si>
  <si>
    <t>12/12/16</t>
  </si>
  <si>
    <t>11/12/16</t>
  </si>
  <si>
    <t>10/12/16</t>
  </si>
  <si>
    <t>20/09/16</t>
  </si>
  <si>
    <t>15/10/16</t>
  </si>
  <si>
    <t>16/11/16</t>
  </si>
  <si>
    <t>17/12/16</t>
  </si>
  <si>
    <t>18/12/16</t>
  </si>
  <si>
    <t>22/12/16</t>
  </si>
  <si>
    <r>
      <t>Luz     (</t>
    </r>
    <r>
      <rPr>
        <sz val="10"/>
        <color rgb="FFFF0000"/>
        <rFont val="Calibri"/>
        <family val="2"/>
        <scheme val="minor"/>
      </rPr>
      <t>débito automático</t>
    </r>
    <r>
      <rPr>
        <sz val="10"/>
        <color theme="1"/>
        <rFont val="Calibri"/>
        <family val="2"/>
        <scheme val="minor"/>
      </rPr>
      <t>)</t>
    </r>
  </si>
  <si>
    <r>
      <t>Água  (</t>
    </r>
    <r>
      <rPr>
        <sz val="10"/>
        <color rgb="FFFF0000"/>
        <rFont val="Calibri"/>
        <family val="2"/>
        <scheme val="minor"/>
      </rPr>
      <t>débito automático</t>
    </r>
    <r>
      <rPr>
        <sz val="10"/>
        <color theme="1"/>
        <rFont val="Calibri"/>
        <family val="2"/>
        <scheme val="minor"/>
      </rPr>
      <t>)</t>
    </r>
  </si>
  <si>
    <r>
      <t>Gás    (</t>
    </r>
    <r>
      <rPr>
        <sz val="10"/>
        <color rgb="FFFF0000"/>
        <rFont val="Calibri"/>
        <family val="2"/>
        <scheme val="minor"/>
      </rPr>
      <t>débito automático</t>
    </r>
    <r>
      <rPr>
        <sz val="10"/>
        <color theme="1"/>
        <rFont val="Calibri"/>
        <family val="2"/>
        <scheme val="minor"/>
      </rPr>
      <t>)</t>
    </r>
  </si>
  <si>
    <r>
      <t>Telefone fixo  (</t>
    </r>
    <r>
      <rPr>
        <sz val="10"/>
        <color rgb="FFFF0000"/>
        <rFont val="Calibri"/>
        <family val="2"/>
        <scheme val="minor"/>
      </rPr>
      <t>débito automático</t>
    </r>
    <r>
      <rPr>
        <sz val="10"/>
        <color theme="1"/>
        <rFont val="Calibri"/>
        <family val="2"/>
        <scheme val="minor"/>
      </rPr>
      <t>)</t>
    </r>
  </si>
  <si>
    <r>
      <t>Telefone Celular  (</t>
    </r>
    <r>
      <rPr>
        <sz val="10"/>
        <color rgb="FFFF0000"/>
        <rFont val="Calibri"/>
        <family val="2"/>
        <scheme val="minor"/>
      </rPr>
      <t>débito automático</t>
    </r>
    <r>
      <rPr>
        <sz val="10"/>
        <color theme="1"/>
        <rFont val="Calibri"/>
        <family val="2"/>
        <scheme val="minor"/>
      </rPr>
      <t>)</t>
    </r>
  </si>
  <si>
    <t>Supermercado - Carrefour</t>
  </si>
  <si>
    <t>Supermercado - Pão de Açúcar</t>
  </si>
  <si>
    <t>Drogaria - Drogasil</t>
  </si>
  <si>
    <t>Supermercado - Roldão Atacadista</t>
  </si>
  <si>
    <t>Restautrante - Mineiro Bão</t>
  </si>
  <si>
    <t>Padaria - Cidade Monções</t>
  </si>
  <si>
    <r>
      <t>Internet  (</t>
    </r>
    <r>
      <rPr>
        <sz val="10"/>
        <color rgb="FFFF0000"/>
        <rFont val="Calibri"/>
        <family val="2"/>
        <scheme val="minor"/>
      </rPr>
      <t>débito automático</t>
    </r>
    <r>
      <rPr>
        <sz val="10"/>
        <color theme="1"/>
        <rFont val="Calibri"/>
        <family val="2"/>
        <scheme val="minor"/>
      </rPr>
      <t>)</t>
    </r>
  </si>
  <si>
    <r>
      <t>Assinaturas TV à Cabo  (</t>
    </r>
    <r>
      <rPr>
        <sz val="10"/>
        <color rgb="FFFF0000"/>
        <rFont val="Calibri"/>
        <family val="2"/>
        <scheme val="minor"/>
      </rPr>
      <t>débito automático</t>
    </r>
    <r>
      <rPr>
        <sz val="10"/>
        <color theme="1"/>
        <rFont val="Calibri"/>
        <family val="2"/>
        <scheme val="minor"/>
      </rPr>
      <t>)</t>
    </r>
  </si>
  <si>
    <t>23/12/16</t>
  </si>
  <si>
    <t>Lazer - Cinemark</t>
  </si>
  <si>
    <t>Imóvel - Consórcio Bradesco  -  101/144</t>
  </si>
  <si>
    <t>Veículo - Consórcio Bradesco  -  parcela 52/60</t>
  </si>
  <si>
    <t>Mês</t>
  </si>
  <si>
    <t>Veículo - IPVA</t>
  </si>
  <si>
    <t>Imóvel - IPTU</t>
  </si>
  <si>
    <t>AMAZON Livraria  -  parcela 05/06</t>
  </si>
  <si>
    <t>Imóvel - Consórcio Bradesco  -  102/144</t>
  </si>
  <si>
    <t>Veículo - Consórcio Bradesco  -  parcela 53/60</t>
  </si>
  <si>
    <t>Ponto Frio (Geladeira) parcela 04/10</t>
  </si>
  <si>
    <t>Ricardo Eletro (Fogão 6 bocas) parcela 03/12</t>
  </si>
  <si>
    <t>MARÇO/2017</t>
  </si>
  <si>
    <t>AMAZON Livraria  -  parcela 06/06</t>
  </si>
  <si>
    <t>O3/17</t>
  </si>
  <si>
    <t>Restautrante - Gauchão</t>
  </si>
  <si>
    <t>01/17</t>
  </si>
  <si>
    <t>Ponto Frio (Geladeira) parcela 05/10</t>
  </si>
  <si>
    <t>Ricardo Eletro (Fogão 6 bocas) parcela 04/12</t>
  </si>
  <si>
    <t>Viagem Costa Cruzeiros - parcela 03/12</t>
  </si>
  <si>
    <t>18/01/17</t>
  </si>
  <si>
    <t>22/01/17</t>
  </si>
  <si>
    <t>23/01/17</t>
  </si>
  <si>
    <t>15/01/17</t>
  </si>
  <si>
    <t>18/02/17</t>
  </si>
  <si>
    <t>02/17</t>
  </si>
  <si>
    <t>22/02/17</t>
  </si>
  <si>
    <t>23/02/17</t>
  </si>
  <si>
    <t>Imóvel - Consórcio Bradesco  -  103/144</t>
  </si>
  <si>
    <t>Veículo - Consórcio Bradesco  -  parcela 54/60</t>
  </si>
  <si>
    <t>ABRIL/2017</t>
  </si>
  <si>
    <t>PPR/Bônus</t>
  </si>
  <si>
    <t>Adiantamento do 13º Salário</t>
  </si>
  <si>
    <t>Lazer - Hopi Hari</t>
  </si>
  <si>
    <t>28/12/16</t>
  </si>
  <si>
    <t>29/12/16</t>
  </si>
  <si>
    <t>Lazer - Teatro</t>
  </si>
  <si>
    <t>30/12/16</t>
  </si>
  <si>
    <t>Presente Mãe - Fofa Modas</t>
  </si>
  <si>
    <t>Presente Pai - Calçados Tall</t>
  </si>
  <si>
    <t>Presente Sogra - Fofa Modas</t>
  </si>
  <si>
    <t>Presente Sogro - Calçados Tall</t>
  </si>
  <si>
    <t>Presente Sobrinhos - Lojas Americanas</t>
  </si>
  <si>
    <t>O4/17</t>
  </si>
  <si>
    <t>15/03/17</t>
  </si>
  <si>
    <t>03/17</t>
  </si>
  <si>
    <t>20/03/17</t>
  </si>
  <si>
    <t>Imóvel - Consórcio Bradesco  -  104/144</t>
  </si>
  <si>
    <t>Veículo - Consórcio Bradesco  -  parcela 55/60</t>
  </si>
  <si>
    <t>Ponto Frio (Geladeira) parcela 06/10</t>
  </si>
  <si>
    <t>Ricardo Eletro (Fogão 6 bocas) parcela 05/12</t>
  </si>
  <si>
    <t>Viagem Costa Cruzeiros - parcela 04/12</t>
  </si>
  <si>
    <t>12/03/17</t>
  </si>
  <si>
    <t>25/03/17</t>
  </si>
  <si>
    <t>28/03/17</t>
  </si>
  <si>
    <t>MAIO/2017</t>
  </si>
  <si>
    <t>O5/17</t>
  </si>
  <si>
    <t>23/04/17</t>
  </si>
  <si>
    <t>15/04/17</t>
  </si>
  <si>
    <t>Imóvel - Consórcio Bradesco  -  105/144</t>
  </si>
  <si>
    <t>Veículo - Consórcio Bradesco  -  parcela 56/60</t>
  </si>
  <si>
    <t>Ponto Frio (Geladeira) parcela 07/10</t>
  </si>
  <si>
    <t>Ricardo Eletro (Fogão 6 bocas) parcela 06/12</t>
  </si>
  <si>
    <t>Viagem Costa Cruzeiros - parcela 05/12</t>
  </si>
  <si>
    <t>12/04/17</t>
  </si>
  <si>
    <t>?</t>
  </si>
  <si>
    <t>PREVISÃO</t>
  </si>
  <si>
    <t>04/17</t>
  </si>
  <si>
    <t>JUNHO/2017</t>
  </si>
  <si>
    <t>O6/17</t>
  </si>
  <si>
    <t>05/17</t>
  </si>
  <si>
    <t>Imóvel - Consórcio Bradesco  -  106/144</t>
  </si>
  <si>
    <t>Veículo - Consórcio Bradesco  -  parcela 57/60</t>
  </si>
  <si>
    <t>Ponto Frio (Geladeira) parcela 08/10</t>
  </si>
  <si>
    <t>Ricardo Eletro (Fogão 6 bocas) parcela 07/12</t>
  </si>
  <si>
    <t>Viagem Costa Cruzeiros - parcela 06/12</t>
  </si>
  <si>
    <t>JULHO/2017</t>
  </si>
  <si>
    <t>O7/17</t>
  </si>
  <si>
    <t>06/17</t>
  </si>
  <si>
    <t>Imóvel - Consórcio Bradesco  -  107/144</t>
  </si>
  <si>
    <t>Veículo - Consórcio Bradesco  -  parcela 58/60</t>
  </si>
  <si>
    <t>Ponto Frio (Geladeira) parcela 09/10</t>
  </si>
  <si>
    <t>Ricardo Eletro (Fogão 6 bocas) parcela 08/12</t>
  </si>
  <si>
    <t>Viagem Costa Cruzeiros - parcela 07/12</t>
  </si>
  <si>
    <t>AGOSTO/2017</t>
  </si>
  <si>
    <t>O8/17</t>
  </si>
  <si>
    <t>07/17</t>
  </si>
  <si>
    <t>Ponto Frio (Geladeira) parcela 10/10</t>
  </si>
  <si>
    <t>Ricardo Eletro (Fogão 6 bocas) parcela 09/12</t>
  </si>
  <si>
    <t>Viagem Costa Cruzeiros - parcela 08/12</t>
  </si>
  <si>
    <t>Imóvel - Consórcio Bradesco  -  108/144</t>
  </si>
  <si>
    <t>Veículo - Consórcio Bradesco  -  parcela 59/60</t>
  </si>
  <si>
    <t>SETEMBRO/2017</t>
  </si>
  <si>
    <t>O9/17</t>
  </si>
  <si>
    <t>08/17</t>
  </si>
  <si>
    <t>Imóvel - Consórcio Bradesco  -  109/144</t>
  </si>
  <si>
    <t>Veículo - Consórcio Bradesco  -  parcela 60/60</t>
  </si>
  <si>
    <t>Ricardo Eletro (Fogão 6 bocas) parcela 10/12</t>
  </si>
  <si>
    <t>Viagem Costa Cruzeiros - parcela 09/12</t>
  </si>
  <si>
    <t>OUTUBRO/2017</t>
  </si>
  <si>
    <t>10/17</t>
  </si>
  <si>
    <t>09/17</t>
  </si>
  <si>
    <t>Imóvel - Consórcio Bradesco  -  110/144</t>
  </si>
  <si>
    <t>Ricardo Eletro (Fogão 6 bocas) parcela 11/12</t>
  </si>
  <si>
    <t>Viagem Costa Cruzeiros - parcela 10/12</t>
  </si>
  <si>
    <t>NOVEMBRO/2017</t>
  </si>
  <si>
    <t>Saldo da 1ª parcela do 13º Salário</t>
  </si>
  <si>
    <t>Salário com reajuste</t>
  </si>
  <si>
    <t>11/17</t>
  </si>
  <si>
    <t>Imóvel - Consórcio Bradesco  -  111/144</t>
  </si>
  <si>
    <t>Viagem Costa Cruzeiros - parcela 11/12</t>
  </si>
  <si>
    <t>Ricardo Eletro (Fogão 6 bocas) parcela 12/12</t>
  </si>
  <si>
    <t>DEZEMBRO/2017</t>
  </si>
  <si>
    <t>12/17</t>
  </si>
  <si>
    <t>2ª parcela do 13º Salário</t>
  </si>
  <si>
    <t>Caixinha Fim de Ano - Carteiro</t>
  </si>
  <si>
    <t>Caixinha Fim de Ano - Lixeiro</t>
  </si>
  <si>
    <t>Caixinha Fim de Ano - Segurança da Rua</t>
  </si>
  <si>
    <t>Caixinha Fim de Ano - Gari</t>
  </si>
  <si>
    <t>Imóvel - Consórcio Bradesco  -  112/144</t>
  </si>
  <si>
    <t>Viagem Costa Cruzeiros - parcela 12/12</t>
  </si>
  <si>
    <t>JANEIRO/2018</t>
  </si>
  <si>
    <t>Doação/Oferta na Igreja</t>
  </si>
  <si>
    <t>Imóvel - Diarista</t>
  </si>
  <si>
    <t>Presente Filha - Livraria Saraiva</t>
  </si>
  <si>
    <t>01/18</t>
  </si>
  <si>
    <t>FEVEREIRO/2018</t>
  </si>
  <si>
    <t>O2/18</t>
  </si>
  <si>
    <t>Restaurante -</t>
  </si>
  <si>
    <t xml:space="preserve">Supermercado - </t>
  </si>
  <si>
    <t>Lazer - Viagem USA  - parcela 01/12</t>
  </si>
  <si>
    <t>(Máquina Lavar 12 kg) 01/10</t>
  </si>
  <si>
    <t xml:space="preserve">Presente Mãe - </t>
  </si>
  <si>
    <t xml:space="preserve">Presente Pai - </t>
  </si>
  <si>
    <t>Presente Sogra -</t>
  </si>
  <si>
    <t xml:space="preserve">Presente Sogro - </t>
  </si>
  <si>
    <t xml:space="preserve">Presente Sobrinhos - </t>
  </si>
  <si>
    <t xml:space="preserve">Presente Filha - </t>
  </si>
  <si>
    <t>Imóvel - Consórcio Bradesco  -  113/144</t>
  </si>
  <si>
    <t>Imóvel - Consórcio Bradesco  -  114/144</t>
  </si>
  <si>
    <t>Restaurante - Outback</t>
  </si>
  <si>
    <t>Vestuário - Di Pollini Calçados</t>
  </si>
  <si>
    <t>19/12/16</t>
  </si>
  <si>
    <t>Imóvel - Diarista mais 13º Salário</t>
  </si>
  <si>
    <t>OBS: Agora você já consegue separar uma boa parte para investir por meio de alguma corretora de valores como Renda Fixa, Tesouro Direto, etc. Nesse momento não indico investimento em Renda Variável pois isso é para quem conhece o mercado de ações, isso é para profissional.</t>
  </si>
  <si>
    <t>Ok</t>
  </si>
  <si>
    <t>02/18</t>
  </si>
  <si>
    <t>Contribuição Sindical - Sindicont</t>
  </si>
  <si>
    <t>Pessoal, esses valores e gastos são apenas exemplos...</t>
  </si>
  <si>
    <t>contato@financexperto.com</t>
  </si>
  <si>
    <t>www.financexperto.com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</si>
</sst>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4" x14ac:knownFonts="1">
    <font>
      <sz val="12"/>
      <color theme="1"/>
      <name val="Calibri"/>
      <family val="2"/>
      <scheme val="minor"/>
    </font>
    <font>
      <b/>
      <sz val="12"/>
      <color theme="1"/>
      <name val="Calibri"/>
      <family val="2"/>
      <scheme val="minor"/>
    </font>
    <font>
      <b/>
      <sz val="10"/>
      <color indexed="81"/>
      <name val="Calibri"/>
    </font>
    <font>
      <sz val="8"/>
      <name val="Calibri"/>
      <family val="2"/>
      <scheme val="minor"/>
    </font>
    <font>
      <b/>
      <i/>
      <sz val="12"/>
      <color theme="1"/>
      <name val="Calibri"/>
      <family val="2"/>
      <scheme val="minor"/>
    </font>
    <font>
      <b/>
      <sz val="12"/>
      <color rgb="FFC00000"/>
      <name val="Calibri"/>
      <family val="2"/>
      <scheme val="minor"/>
    </font>
    <font>
      <sz val="10"/>
      <color theme="1"/>
      <name val="Calibri"/>
      <family val="2"/>
      <scheme val="minor"/>
    </font>
    <font>
      <b/>
      <sz val="10"/>
      <color theme="1"/>
      <name val="Calibri"/>
      <family val="2"/>
      <scheme val="minor"/>
    </font>
    <font>
      <b/>
      <sz val="10"/>
      <color rgb="FF0000FF"/>
      <name val="Calibri"/>
      <family val="2"/>
      <scheme val="minor"/>
    </font>
    <font>
      <sz val="10"/>
      <name val="Calibri"/>
      <family val="2"/>
      <scheme val="minor"/>
    </font>
    <font>
      <b/>
      <sz val="10"/>
      <color rgb="FFFF0000"/>
      <name val="Calibri"/>
      <family val="2"/>
      <scheme val="minor"/>
    </font>
    <font>
      <sz val="10"/>
      <color rgb="FFFF0000"/>
      <name val="Calibri"/>
      <family val="2"/>
      <scheme val="minor"/>
    </font>
    <font>
      <b/>
      <sz val="10"/>
      <name val="Calibri"/>
      <family val="2"/>
      <scheme val="minor"/>
    </font>
    <font>
      <b/>
      <sz val="9"/>
      <color rgb="FFFF0000"/>
      <name val="Calibri"/>
      <family val="2"/>
      <scheme val="minor"/>
    </font>
    <font>
      <sz val="10"/>
      <color rgb="FF0000FF"/>
      <name val="Calibri"/>
      <family val="2"/>
      <scheme val="minor"/>
    </font>
    <font>
      <b/>
      <sz val="12"/>
      <color rgb="FFFF0000"/>
      <name val="Calibri"/>
      <family val="2"/>
      <scheme val="minor"/>
    </font>
    <font>
      <b/>
      <sz val="9"/>
      <color rgb="FF0000FF"/>
      <name val="Calibri"/>
      <family val="2"/>
      <scheme val="minor"/>
    </font>
    <font>
      <b/>
      <sz val="10"/>
      <color rgb="FF008000"/>
      <name val="Calibri"/>
      <family val="2"/>
      <scheme val="minor"/>
    </font>
    <font>
      <u/>
      <sz val="12"/>
      <color theme="10"/>
      <name val="Calibri"/>
      <family val="2"/>
      <scheme val="minor"/>
    </font>
    <font>
      <b/>
      <u/>
      <sz val="12"/>
      <color theme="10"/>
      <name val="Calibri"/>
      <family val="2"/>
      <scheme val="minor"/>
    </font>
    <font>
      <sz val="16"/>
      <color rgb="FFFF0000"/>
      <name val="Calibri"/>
      <family val="2"/>
      <scheme val="minor"/>
    </font>
    <font>
      <b/>
      <sz val="20"/>
      <color rgb="FF002060"/>
      <name val="Calibri"/>
      <family val="2"/>
      <scheme val="minor"/>
    </font>
    <font>
      <b/>
      <sz val="20"/>
      <color rgb="FF000099"/>
      <name val="Calibri"/>
      <family val="2"/>
      <scheme val="minor"/>
    </font>
    <font>
      <b/>
      <sz val="22"/>
      <color rgb="FF000099"/>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92D05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64">
    <xf numFmtId="0" fontId="0" fillId="0" borderId="0" xfId="0"/>
    <xf numFmtId="0" fontId="1" fillId="0" borderId="0" xfId="0" applyFont="1" applyAlignment="1">
      <alignment horizontal="center"/>
    </xf>
    <xf numFmtId="0" fontId="0" fillId="0" borderId="0" xfId="0" applyFont="1"/>
    <xf numFmtId="0" fontId="5" fillId="0" borderId="0" xfId="0" applyFont="1"/>
    <xf numFmtId="0" fontId="6" fillId="0" borderId="0" xfId="0" applyFont="1"/>
    <xf numFmtId="0" fontId="8" fillId="0" borderId="0" xfId="0" applyFont="1" applyAlignment="1">
      <alignment horizontal="center"/>
    </xf>
    <xf numFmtId="0" fontId="9" fillId="0" borderId="0" xfId="0" applyFont="1" applyAlignment="1"/>
    <xf numFmtId="0" fontId="9" fillId="0" borderId="0" xfId="0" applyFont="1" applyAlignment="1">
      <alignment horizontal="center"/>
    </xf>
    <xf numFmtId="4" fontId="9" fillId="0" borderId="0" xfId="0" applyNumberFormat="1" applyFont="1" applyAlignment="1"/>
    <xf numFmtId="0" fontId="6" fillId="0" borderId="0" xfId="0" applyFont="1" applyAlignment="1">
      <alignment horizontal="center"/>
    </xf>
    <xf numFmtId="4" fontId="8" fillId="0" borderId="0" xfId="0" applyNumberFormat="1" applyFont="1" applyAlignment="1"/>
    <xf numFmtId="4" fontId="6" fillId="0" borderId="0" xfId="0" applyNumberFormat="1" applyFont="1"/>
    <xf numFmtId="0" fontId="10" fillId="0" borderId="0" xfId="0" applyFont="1" applyAlignment="1">
      <alignment horizontal="center"/>
    </xf>
    <xf numFmtId="4" fontId="10" fillId="0" borderId="0" xfId="0" applyNumberFormat="1" applyFont="1" applyAlignment="1">
      <alignment horizontal="center"/>
    </xf>
    <xf numFmtId="0" fontId="6" fillId="0" borderId="0" xfId="0" applyFont="1" applyAlignment="1"/>
    <xf numFmtId="4" fontId="6" fillId="0" borderId="0" xfId="0" applyNumberFormat="1" applyFont="1" applyAlignment="1"/>
    <xf numFmtId="4" fontId="10" fillId="0" borderId="0" xfId="0" applyNumberFormat="1" applyFont="1"/>
    <xf numFmtId="0" fontId="6" fillId="0" borderId="0" xfId="0" quotePrefix="1" applyFont="1" applyAlignment="1">
      <alignment horizontal="center"/>
    </xf>
    <xf numFmtId="0" fontId="11" fillId="0" borderId="0" xfId="0" applyFont="1" applyAlignment="1">
      <alignment horizontal="center"/>
    </xf>
    <xf numFmtId="0" fontId="12" fillId="0" borderId="0" xfId="0" applyFont="1" applyAlignment="1">
      <alignment horizontal="center" vertical="center"/>
    </xf>
    <xf numFmtId="0" fontId="6" fillId="0" borderId="0" xfId="0" applyFont="1" applyAlignment="1">
      <alignment vertical="center"/>
    </xf>
    <xf numFmtId="164" fontId="11" fillId="0" borderId="0" xfId="0" applyNumberFormat="1" applyFont="1" applyAlignment="1">
      <alignment horizontal="right" vertical="center"/>
    </xf>
    <xf numFmtId="0" fontId="0" fillId="3" borderId="0" xfId="0" applyFont="1" applyFill="1"/>
    <xf numFmtId="0" fontId="4" fillId="3" borderId="0" xfId="0" applyFont="1" applyFill="1" applyAlignment="1">
      <alignment horizontal="center"/>
    </xf>
    <xf numFmtId="0" fontId="0" fillId="3" borderId="1" xfId="0" applyFont="1" applyFill="1" applyBorder="1"/>
    <xf numFmtId="0" fontId="0" fillId="3" borderId="2" xfId="0" applyFont="1" applyFill="1" applyBorder="1"/>
    <xf numFmtId="0" fontId="0" fillId="3" borderId="3" xfId="0" applyFont="1" applyFill="1" applyBorder="1"/>
    <xf numFmtId="0" fontId="0" fillId="3" borderId="4" xfId="0" applyFont="1" applyFill="1" applyBorder="1"/>
    <xf numFmtId="0" fontId="0" fillId="3" borderId="0" xfId="0" applyFont="1" applyFill="1" applyBorder="1"/>
    <xf numFmtId="0" fontId="0" fillId="3" borderId="5" xfId="0" applyFont="1" applyFill="1" applyBorder="1"/>
    <xf numFmtId="0" fontId="5" fillId="3" borderId="0" xfId="0" applyFont="1" applyFill="1" applyBorder="1"/>
    <xf numFmtId="0" fontId="1" fillId="3"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1" fillId="3" borderId="0" xfId="0" applyFont="1" applyFill="1" applyBorder="1" applyAlignment="1">
      <alignment horizontal="center"/>
    </xf>
    <xf numFmtId="0" fontId="0" fillId="3" borderId="6" xfId="0" applyFont="1" applyFill="1" applyBorder="1"/>
    <xf numFmtId="0" fontId="0" fillId="3" borderId="7" xfId="0" applyFont="1" applyFill="1" applyBorder="1"/>
    <xf numFmtId="0" fontId="5" fillId="3" borderId="7" xfId="0" applyFont="1" applyFill="1" applyBorder="1"/>
    <xf numFmtId="0" fontId="0" fillId="3" borderId="8" xfId="0" applyFont="1" applyFill="1" applyBorder="1"/>
    <xf numFmtId="4" fontId="11" fillId="0" borderId="0" xfId="0" applyNumberFormat="1" applyFont="1" applyAlignment="1"/>
    <xf numFmtId="0" fontId="6" fillId="2" borderId="0" xfId="0" quotePrefix="1" applyFont="1" applyFill="1" applyAlignment="1">
      <alignment horizontal="center"/>
    </xf>
    <xf numFmtId="0" fontId="6" fillId="2" borderId="0" xfId="0" applyFont="1" applyFill="1" applyAlignment="1"/>
    <xf numFmtId="0" fontId="6" fillId="2" borderId="0" xfId="0" applyFont="1" applyFill="1" applyAlignment="1">
      <alignment horizontal="center"/>
    </xf>
    <xf numFmtId="4" fontId="10" fillId="2" borderId="0" xfId="0" applyNumberFormat="1" applyFont="1" applyFill="1" applyAlignment="1"/>
    <xf numFmtId="0" fontId="6" fillId="2" borderId="0" xfId="0" applyFont="1" applyFill="1"/>
    <xf numFmtId="4" fontId="11" fillId="2" borderId="0" xfId="0" applyNumberFormat="1" applyFont="1" applyFill="1" applyAlignment="1"/>
    <xf numFmtId="4" fontId="6" fillId="2" borderId="0" xfId="0" applyNumberFormat="1" applyFont="1" applyFill="1" applyAlignment="1"/>
    <xf numFmtId="0" fontId="13" fillId="4" borderId="0" xfId="0" applyFont="1" applyFill="1" applyAlignment="1">
      <alignment horizontal="left" vertical="center" wrapText="1"/>
    </xf>
    <xf numFmtId="0" fontId="10" fillId="2" borderId="0" xfId="0" applyFont="1" applyFill="1" applyAlignment="1"/>
    <xf numFmtId="4" fontId="6" fillId="2" borderId="0" xfId="0" applyNumberFormat="1" applyFont="1" applyFill="1"/>
    <xf numFmtId="4" fontId="11" fillId="2" borderId="0" xfId="0" applyNumberFormat="1" applyFont="1" applyFill="1"/>
    <xf numFmtId="0" fontId="8" fillId="2" borderId="0" xfId="0" applyFont="1" applyFill="1" applyAlignment="1"/>
    <xf numFmtId="0" fontId="7" fillId="4" borderId="0" xfId="0" applyFont="1" applyFill="1" applyAlignment="1">
      <alignment horizontal="center"/>
    </xf>
    <xf numFmtId="0" fontId="6" fillId="4" borderId="0" xfId="0" applyFont="1" applyFill="1"/>
    <xf numFmtId="164" fontId="14" fillId="0" borderId="0" xfId="0" applyNumberFormat="1" applyFont="1" applyAlignment="1">
      <alignment horizontal="right" vertical="center"/>
    </xf>
    <xf numFmtId="4" fontId="14" fillId="0" borderId="0" xfId="0" applyNumberFormat="1" applyFont="1" applyAlignment="1"/>
    <xf numFmtId="0" fontId="8" fillId="0" borderId="0" xfId="0" applyFont="1"/>
    <xf numFmtId="17" fontId="15" fillId="4" borderId="0" xfId="0" quotePrefix="1" applyNumberFormat="1" applyFont="1" applyFill="1" applyAlignment="1">
      <alignment horizontal="center"/>
    </xf>
    <xf numFmtId="0" fontId="16" fillId="4" borderId="0" xfId="0" applyFont="1" applyFill="1" applyAlignment="1">
      <alignment horizontal="left" vertical="center" wrapText="1"/>
    </xf>
    <xf numFmtId="0" fontId="17" fillId="0" borderId="0" xfId="0" applyFont="1"/>
    <xf numFmtId="0" fontId="19" fillId="3" borderId="7" xfId="1" applyFont="1" applyFill="1" applyBorder="1" applyAlignment="1">
      <alignment horizontal="right"/>
    </xf>
    <xf numFmtId="0" fontId="20" fillId="0" borderId="0" xfId="0" applyFont="1"/>
    <xf numFmtId="0" fontId="21" fillId="3" borderId="0" xfId="0" applyFont="1" applyFill="1" applyBorder="1" applyAlignment="1">
      <alignment horizontal="left"/>
    </xf>
    <xf numFmtId="0" fontId="22" fillId="3" borderId="0" xfId="1" applyFont="1" applyFill="1" applyBorder="1" applyAlignment="1">
      <alignment horizontal="center"/>
    </xf>
    <xf numFmtId="0" fontId="23" fillId="3" borderId="0" xfId="1" applyFont="1" applyFill="1" applyBorder="1" applyAlignment="1">
      <alignment horizontal="center"/>
    </xf>
  </cellXfs>
  <cellStyles count="2">
    <cellStyle name="Hiperlink" xfId="1" builtinId="8"/>
    <cellStyle name="Normal" xfId="0" builtinId="0"/>
  </cellStyles>
  <dxfs count="0"/>
  <tableStyles count="0" defaultTableStyle="TableStyleMedium9" defaultPivotStyle="PivotStyleMedium7"/>
  <colors>
    <mruColors>
      <color rgb="FF000099"/>
      <color rgb="FF0000FF"/>
      <color rgb="FF008000"/>
      <color rgb="FFFF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1111249</xdr:colOff>
      <xdr:row>1</xdr:row>
      <xdr:rowOff>137586</xdr:rowOff>
    </xdr:from>
    <xdr:to>
      <xdr:col>4</xdr:col>
      <xdr:colOff>4053416</xdr:colOff>
      <xdr:row>4</xdr:row>
      <xdr:rowOff>27814</xdr:rowOff>
    </xdr:to>
    <xdr:pic>
      <xdr:nvPicPr>
        <xdr:cNvPr id="7" name="Imagem 6">
          <a:extLst>
            <a:ext uri="{FF2B5EF4-FFF2-40B4-BE49-F238E27FC236}">
              <a16:creationId xmlns:a16="http://schemas.microsoft.com/office/drawing/2014/main" id="{0169FF1B-E771-47AE-A2B2-3BE868C9A3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90166" y="264586"/>
          <a:ext cx="2942167" cy="652228"/>
        </a:xfrm>
        <a:prstGeom prst="rect">
          <a:avLst/>
        </a:prstGeom>
      </xdr:spPr>
    </xdr:pic>
    <xdr:clientData/>
  </xdr:twoCellAnchor>
  <xdr:twoCellAnchor editAs="oneCell">
    <xdr:from>
      <xdr:col>2</xdr:col>
      <xdr:colOff>116416</xdr:colOff>
      <xdr:row>15</xdr:row>
      <xdr:rowOff>137583</xdr:rowOff>
    </xdr:from>
    <xdr:to>
      <xdr:col>2</xdr:col>
      <xdr:colOff>2762249</xdr:colOff>
      <xdr:row>16</xdr:row>
      <xdr:rowOff>523035</xdr:rowOff>
    </xdr:to>
    <xdr:pic>
      <xdr:nvPicPr>
        <xdr:cNvPr id="8" name="Imagem 7">
          <a:extLst>
            <a:ext uri="{FF2B5EF4-FFF2-40B4-BE49-F238E27FC236}">
              <a16:creationId xmlns:a16="http://schemas.microsoft.com/office/drawing/2014/main" id="{EDAFBC89-5006-4C98-BF02-1C5C2D7FB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7999" y="5831416"/>
          <a:ext cx="2645833" cy="586536"/>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nancexperto.com/" TargetMode="External"/><Relationship Id="rId1" Type="http://schemas.openxmlformats.org/officeDocument/2006/relationships/hyperlink" Target="mailto:contato@financexperto.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19"/>
  <sheetViews>
    <sheetView showGridLines="0" zoomScale="90" zoomScaleNormal="90" workbookViewId="0">
      <selection activeCell="J11" sqref="J11"/>
    </sheetView>
  </sheetViews>
  <sheetFormatPr defaultColWidth="11" defaultRowHeight="15.75" x14ac:dyDescent="0.25"/>
  <cols>
    <col min="1" max="1" width="2" style="2" customWidth="1"/>
    <col min="2" max="2" width="3.125" style="2" customWidth="1"/>
    <col min="3" max="3" width="55.625" style="2" customWidth="1"/>
    <col min="4" max="4" width="3.25" style="2" customWidth="1"/>
    <col min="5" max="5" width="60.5" style="2" bestFit="1" customWidth="1"/>
    <col min="6" max="6" width="3.75" style="2" customWidth="1"/>
    <col min="7" max="16384" width="11" style="2"/>
  </cols>
  <sheetData>
    <row r="1" spans="2:6" ht="9.75" customHeight="1" thickBot="1" x14ac:dyDescent="0.3">
      <c r="B1" s="22"/>
      <c r="C1" s="22"/>
      <c r="D1" s="22"/>
      <c r="E1" s="23"/>
      <c r="F1" s="22"/>
    </row>
    <row r="2" spans="2:6" x14ac:dyDescent="0.25">
      <c r="B2" s="24"/>
      <c r="C2" s="25"/>
      <c r="D2" s="25"/>
      <c r="E2" s="25"/>
      <c r="F2" s="26"/>
    </row>
    <row r="3" spans="2:6" ht="28.5" x14ac:dyDescent="0.45">
      <c r="B3" s="27"/>
      <c r="C3" s="63" t="s">
        <v>215</v>
      </c>
      <c r="D3" s="28"/>
      <c r="E3" s="28"/>
      <c r="F3" s="29"/>
    </row>
    <row r="4" spans="2:6" x14ac:dyDescent="0.25">
      <c r="B4" s="27"/>
      <c r="C4" s="28"/>
      <c r="D4" s="28"/>
      <c r="E4" s="28"/>
      <c r="F4" s="29"/>
    </row>
    <row r="5" spans="2:6" x14ac:dyDescent="0.25">
      <c r="B5" s="27"/>
      <c r="C5" s="28"/>
      <c r="D5" s="28"/>
      <c r="E5" s="28"/>
      <c r="F5" s="29"/>
    </row>
    <row r="6" spans="2:6" ht="26.25" x14ac:dyDescent="0.4">
      <c r="B6" s="27"/>
      <c r="C6" s="61" t="s">
        <v>0</v>
      </c>
      <c r="D6" s="28"/>
      <c r="E6" s="30"/>
      <c r="F6" s="29"/>
    </row>
    <row r="7" spans="2:6" ht="63" x14ac:dyDescent="0.25">
      <c r="B7" s="27"/>
      <c r="C7" s="31" t="s">
        <v>23</v>
      </c>
      <c r="D7" s="28"/>
      <c r="E7" s="32" t="s">
        <v>13</v>
      </c>
      <c r="F7" s="29"/>
    </row>
    <row r="8" spans="2:6" x14ac:dyDescent="0.25">
      <c r="B8" s="27"/>
      <c r="C8" s="33"/>
      <c r="D8" s="28"/>
      <c r="E8" s="30"/>
      <c r="F8" s="29"/>
    </row>
    <row r="9" spans="2:6" ht="63" x14ac:dyDescent="0.25">
      <c r="B9" s="27"/>
      <c r="C9" s="31" t="s">
        <v>24</v>
      </c>
      <c r="D9" s="28"/>
      <c r="E9" s="32" t="s">
        <v>12</v>
      </c>
      <c r="F9" s="29"/>
    </row>
    <row r="10" spans="2:6" x14ac:dyDescent="0.25">
      <c r="B10" s="27"/>
      <c r="C10" s="33"/>
      <c r="D10" s="28"/>
      <c r="E10" s="30"/>
      <c r="F10" s="29"/>
    </row>
    <row r="11" spans="2:6" ht="47.25" x14ac:dyDescent="0.25">
      <c r="B11" s="27"/>
      <c r="C11" s="31" t="s">
        <v>25</v>
      </c>
      <c r="D11" s="28"/>
      <c r="E11" s="32" t="s">
        <v>11</v>
      </c>
      <c r="F11" s="29"/>
    </row>
    <row r="12" spans="2:6" x14ac:dyDescent="0.25">
      <c r="B12" s="27"/>
      <c r="C12" s="28"/>
      <c r="D12" s="28"/>
      <c r="E12" s="30"/>
      <c r="F12" s="29"/>
    </row>
    <row r="13" spans="2:6" ht="47.25" x14ac:dyDescent="0.25">
      <c r="B13" s="27"/>
      <c r="C13" s="31" t="s">
        <v>26</v>
      </c>
      <c r="D13" s="28"/>
      <c r="E13" s="32" t="s">
        <v>10</v>
      </c>
      <c r="F13" s="29"/>
    </row>
    <row r="14" spans="2:6" x14ac:dyDescent="0.25">
      <c r="B14" s="27"/>
      <c r="C14" s="33"/>
      <c r="D14" s="28"/>
      <c r="E14" s="30"/>
      <c r="F14" s="29"/>
    </row>
    <row r="15" spans="2:6" ht="63" x14ac:dyDescent="0.25">
      <c r="B15" s="27"/>
      <c r="C15" s="31" t="s">
        <v>27</v>
      </c>
      <c r="D15" s="28"/>
      <c r="E15" s="32" t="s">
        <v>14</v>
      </c>
      <c r="F15" s="29"/>
    </row>
    <row r="16" spans="2:6" x14ac:dyDescent="0.25">
      <c r="B16" s="27"/>
      <c r="C16" s="28"/>
      <c r="D16" s="28"/>
      <c r="E16" s="28"/>
      <c r="F16" s="29"/>
    </row>
    <row r="17" spans="2:6" ht="94.5" x14ac:dyDescent="0.4">
      <c r="B17" s="27"/>
      <c r="C17" s="62" t="s">
        <v>214</v>
      </c>
      <c r="D17" s="28"/>
      <c r="E17" s="32" t="s">
        <v>28</v>
      </c>
      <c r="F17" s="29"/>
    </row>
    <row r="18" spans="2:6" ht="16.5" thickBot="1" x14ac:dyDescent="0.3">
      <c r="B18" s="34"/>
      <c r="C18" s="59"/>
      <c r="D18" s="35"/>
      <c r="E18" s="36"/>
      <c r="F18" s="37"/>
    </row>
    <row r="19" spans="2:6" x14ac:dyDescent="0.25">
      <c r="C19" s="1"/>
      <c r="E19" s="3"/>
    </row>
  </sheetData>
  <phoneticPr fontId="3" type="noConversion"/>
  <hyperlinks>
    <hyperlink ref="C17" r:id="rId1" xr:uid="{00000000-0004-0000-0000-000000000000}"/>
    <hyperlink ref="C3" r:id="rId2" xr:uid="{D56B8A6B-0E19-4C16-A24E-EAD344713078}"/>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657"/>
  <sheetViews>
    <sheetView tabSelected="1" workbookViewId="0">
      <selection activeCell="H10" sqref="H10"/>
    </sheetView>
  </sheetViews>
  <sheetFormatPr defaultRowHeight="12.75" x14ac:dyDescent="0.2"/>
  <cols>
    <col min="1" max="1" width="2.375" style="4" customWidth="1"/>
    <col min="2" max="2" width="5.25" style="4" bestFit="1" customWidth="1"/>
    <col min="3" max="3" width="33.25" style="4" bestFit="1" customWidth="1"/>
    <col min="4" max="4" width="7.375" style="4" bestFit="1" customWidth="1"/>
    <col min="5" max="5" width="8.125" style="4" bestFit="1" customWidth="1"/>
    <col min="6" max="6" width="5.625" style="4" bestFit="1" customWidth="1"/>
    <col min="7" max="7" width="39.875" style="4" customWidth="1"/>
    <col min="8" max="16384" width="9" style="4"/>
  </cols>
  <sheetData>
    <row r="2" spans="2:7" ht="21" x14ac:dyDescent="0.35">
      <c r="C2" s="60" t="s">
        <v>213</v>
      </c>
    </row>
    <row r="4" spans="2:7" ht="15.75" x14ac:dyDescent="0.25">
      <c r="B4" s="51" t="s">
        <v>69</v>
      </c>
      <c r="C4" s="56" t="s">
        <v>19</v>
      </c>
      <c r="D4" s="52"/>
      <c r="E4" s="52"/>
    </row>
    <row r="5" spans="2:7" x14ac:dyDescent="0.2">
      <c r="C5" s="5" t="s">
        <v>21</v>
      </c>
      <c r="D5" s="5" t="s">
        <v>2</v>
      </c>
      <c r="E5" s="5" t="s">
        <v>8</v>
      </c>
    </row>
    <row r="6" spans="2:7" x14ac:dyDescent="0.2">
      <c r="B6" s="17" t="s">
        <v>16</v>
      </c>
      <c r="C6" s="6" t="s">
        <v>29</v>
      </c>
      <c r="D6" s="7">
        <v>1</v>
      </c>
      <c r="E6" s="8">
        <v>100</v>
      </c>
    </row>
    <row r="7" spans="2:7" x14ac:dyDescent="0.2">
      <c r="B7" s="17" t="s">
        <v>16</v>
      </c>
      <c r="C7" s="6" t="s">
        <v>3</v>
      </c>
      <c r="D7" s="7">
        <v>5</v>
      </c>
      <c r="E7" s="8">
        <v>650</v>
      </c>
    </row>
    <row r="8" spans="2:7" x14ac:dyDescent="0.2">
      <c r="B8" s="17" t="s">
        <v>16</v>
      </c>
      <c r="C8" s="6" t="s">
        <v>97</v>
      </c>
      <c r="D8" s="7">
        <v>5</v>
      </c>
      <c r="E8" s="8">
        <v>3700</v>
      </c>
    </row>
    <row r="9" spans="2:7" x14ac:dyDescent="0.2">
      <c r="B9" s="17" t="s">
        <v>16</v>
      </c>
      <c r="C9" s="6" t="s">
        <v>1</v>
      </c>
      <c r="D9" s="7">
        <v>30</v>
      </c>
      <c r="E9" s="8">
        <v>7400</v>
      </c>
    </row>
    <row r="10" spans="2:7" x14ac:dyDescent="0.2">
      <c r="B10" s="17" t="s">
        <v>16</v>
      </c>
      <c r="C10" s="6" t="s">
        <v>22</v>
      </c>
      <c r="D10" s="7">
        <v>30</v>
      </c>
      <c r="E10" s="8">
        <v>800</v>
      </c>
    </row>
    <row r="11" spans="2:7" x14ac:dyDescent="0.2">
      <c r="C11" s="5" t="s">
        <v>9</v>
      </c>
      <c r="D11" s="9"/>
      <c r="E11" s="10">
        <f>SUM(E6:E10)</f>
        <v>12650</v>
      </c>
    </row>
    <row r="12" spans="2:7" x14ac:dyDescent="0.2">
      <c r="E12" s="11"/>
    </row>
    <row r="13" spans="2:7" x14ac:dyDescent="0.2">
      <c r="C13" s="13" t="s">
        <v>4</v>
      </c>
      <c r="D13" s="12" t="s">
        <v>2</v>
      </c>
      <c r="E13" s="13" t="s">
        <v>8</v>
      </c>
    </row>
    <row r="14" spans="2:7" x14ac:dyDescent="0.2">
      <c r="B14" s="39" t="s">
        <v>16</v>
      </c>
      <c r="C14" s="50" t="s">
        <v>40</v>
      </c>
      <c r="D14" s="41">
        <v>1</v>
      </c>
      <c r="E14" s="42">
        <f>SUM(F15:F18)</f>
        <v>768.33333333333337</v>
      </c>
      <c r="F14" s="58" t="s">
        <v>210</v>
      </c>
      <c r="G14" s="58"/>
    </row>
    <row r="15" spans="2:7" x14ac:dyDescent="0.2">
      <c r="B15" s="39" t="s">
        <v>41</v>
      </c>
      <c r="C15" s="40" t="s">
        <v>42</v>
      </c>
      <c r="D15" s="39" t="s">
        <v>46</v>
      </c>
      <c r="E15" s="43"/>
      <c r="F15" s="44">
        <f>350/6</f>
        <v>58.333333333333336</v>
      </c>
    </row>
    <row r="16" spans="2:7" x14ac:dyDescent="0.2">
      <c r="B16" s="39" t="s">
        <v>36</v>
      </c>
      <c r="C16" s="40" t="s">
        <v>62</v>
      </c>
      <c r="D16" s="39" t="s">
        <v>45</v>
      </c>
      <c r="E16" s="43"/>
      <c r="F16" s="44">
        <v>80</v>
      </c>
    </row>
    <row r="17" spans="2:6" x14ac:dyDescent="0.2">
      <c r="B17" s="39" t="s">
        <v>36</v>
      </c>
      <c r="C17" s="40" t="s">
        <v>61</v>
      </c>
      <c r="D17" s="39" t="s">
        <v>44</v>
      </c>
      <c r="E17" s="43"/>
      <c r="F17" s="44">
        <v>120</v>
      </c>
    </row>
    <row r="18" spans="2:6" x14ac:dyDescent="0.2">
      <c r="B18" s="39" t="s">
        <v>36</v>
      </c>
      <c r="C18" s="40" t="s">
        <v>60</v>
      </c>
      <c r="D18" s="39" t="s">
        <v>43</v>
      </c>
      <c r="E18" s="43"/>
      <c r="F18" s="44">
        <v>510</v>
      </c>
    </row>
    <row r="19" spans="2:6" x14ac:dyDescent="0.2">
      <c r="B19" s="17" t="s">
        <v>16</v>
      </c>
      <c r="C19" s="14" t="s">
        <v>53</v>
      </c>
      <c r="D19" s="9">
        <v>5</v>
      </c>
      <c r="E19" s="15">
        <v>120</v>
      </c>
      <c r="F19" s="58" t="s">
        <v>210</v>
      </c>
    </row>
    <row r="20" spans="2:6" x14ac:dyDescent="0.2">
      <c r="B20" s="17" t="s">
        <v>16</v>
      </c>
      <c r="C20" s="14" t="s">
        <v>20</v>
      </c>
      <c r="D20" s="9">
        <v>5</v>
      </c>
      <c r="E20" s="15">
        <v>120</v>
      </c>
      <c r="F20" s="58" t="s">
        <v>210</v>
      </c>
    </row>
    <row r="21" spans="2:6" x14ac:dyDescent="0.2">
      <c r="B21" s="17" t="s">
        <v>16</v>
      </c>
      <c r="C21" s="14" t="s">
        <v>52</v>
      </c>
      <c r="D21" s="9">
        <v>10</v>
      </c>
      <c r="E21" s="15">
        <v>150</v>
      </c>
      <c r="F21" s="58" t="s">
        <v>210</v>
      </c>
    </row>
    <row r="22" spans="2:6" x14ac:dyDescent="0.2">
      <c r="B22" s="17" t="s">
        <v>16</v>
      </c>
      <c r="C22" s="14" t="s">
        <v>54</v>
      </c>
      <c r="D22" s="9">
        <v>10</v>
      </c>
      <c r="E22" s="15">
        <v>80</v>
      </c>
      <c r="F22" s="58" t="s">
        <v>210</v>
      </c>
    </row>
    <row r="23" spans="2:6" x14ac:dyDescent="0.2">
      <c r="B23" s="17" t="s">
        <v>16</v>
      </c>
      <c r="C23" s="14" t="s">
        <v>55</v>
      </c>
      <c r="D23" s="9">
        <v>10</v>
      </c>
      <c r="E23" s="15">
        <v>55</v>
      </c>
      <c r="F23" s="58" t="s">
        <v>210</v>
      </c>
    </row>
    <row r="24" spans="2:6" x14ac:dyDescent="0.2">
      <c r="B24" s="17" t="s">
        <v>16</v>
      </c>
      <c r="C24" s="14" t="s">
        <v>5</v>
      </c>
      <c r="D24" s="9">
        <v>15</v>
      </c>
      <c r="E24" s="15">
        <v>450</v>
      </c>
      <c r="F24" s="58" t="s">
        <v>210</v>
      </c>
    </row>
    <row r="25" spans="2:6" x14ac:dyDescent="0.2">
      <c r="B25" s="17" t="s">
        <v>16</v>
      </c>
      <c r="C25" s="14" t="s">
        <v>67</v>
      </c>
      <c r="D25" s="9">
        <v>15</v>
      </c>
      <c r="E25" s="15">
        <v>1750</v>
      </c>
      <c r="F25" s="58" t="s">
        <v>210</v>
      </c>
    </row>
    <row r="26" spans="2:6" x14ac:dyDescent="0.2">
      <c r="B26" s="17" t="s">
        <v>16</v>
      </c>
      <c r="C26" s="14" t="s">
        <v>30</v>
      </c>
      <c r="D26" s="9">
        <v>15</v>
      </c>
      <c r="E26" s="15">
        <v>490</v>
      </c>
      <c r="F26" s="58" t="s">
        <v>210</v>
      </c>
    </row>
    <row r="27" spans="2:6" x14ac:dyDescent="0.2">
      <c r="B27" s="17" t="s">
        <v>16</v>
      </c>
      <c r="C27" s="14" t="s">
        <v>188</v>
      </c>
      <c r="D27" s="9">
        <v>15</v>
      </c>
      <c r="E27" s="15">
        <v>430</v>
      </c>
      <c r="F27" s="58" t="s">
        <v>210</v>
      </c>
    </row>
    <row r="28" spans="2:6" x14ac:dyDescent="0.2">
      <c r="B28" s="17" t="s">
        <v>16</v>
      </c>
      <c r="C28" s="14" t="s">
        <v>68</v>
      </c>
      <c r="D28" s="9">
        <v>20</v>
      </c>
      <c r="E28" s="15">
        <v>790</v>
      </c>
      <c r="F28" s="58" t="s">
        <v>210</v>
      </c>
    </row>
    <row r="29" spans="2:6" x14ac:dyDescent="0.2">
      <c r="B29" s="39" t="s">
        <v>16</v>
      </c>
      <c r="C29" s="47" t="s">
        <v>31</v>
      </c>
      <c r="D29" s="41">
        <v>20</v>
      </c>
      <c r="E29" s="42">
        <f>SUM(F30:F47)</f>
        <v>5607</v>
      </c>
      <c r="F29" s="58" t="s">
        <v>210</v>
      </c>
    </row>
    <row r="30" spans="2:6" x14ac:dyDescent="0.2">
      <c r="B30" s="39" t="s">
        <v>33</v>
      </c>
      <c r="C30" s="40" t="s">
        <v>34</v>
      </c>
      <c r="D30" s="39" t="s">
        <v>47</v>
      </c>
      <c r="E30" s="43"/>
      <c r="F30" s="44">
        <f>2200/10</f>
        <v>220</v>
      </c>
    </row>
    <row r="31" spans="2:6" x14ac:dyDescent="0.2">
      <c r="B31" s="39" t="s">
        <v>32</v>
      </c>
      <c r="C31" s="40" t="s">
        <v>35</v>
      </c>
      <c r="D31" s="39" t="s">
        <v>48</v>
      </c>
      <c r="E31" s="43"/>
      <c r="F31" s="44">
        <f>1100/12</f>
        <v>91.666666666666671</v>
      </c>
    </row>
    <row r="32" spans="2:6" x14ac:dyDescent="0.2">
      <c r="B32" s="39" t="s">
        <v>36</v>
      </c>
      <c r="C32" s="40" t="s">
        <v>38</v>
      </c>
      <c r="D32" s="39" t="s">
        <v>49</v>
      </c>
      <c r="E32" s="43"/>
      <c r="F32" s="44">
        <f>5500/12</f>
        <v>458.33333333333331</v>
      </c>
    </row>
    <row r="33" spans="2:6" x14ac:dyDescent="0.2">
      <c r="B33" s="39" t="s">
        <v>36</v>
      </c>
      <c r="C33" s="40" t="s">
        <v>103</v>
      </c>
      <c r="D33" s="39" t="s">
        <v>50</v>
      </c>
      <c r="E33" s="45"/>
      <c r="F33" s="49">
        <v>290</v>
      </c>
    </row>
    <row r="34" spans="2:6" x14ac:dyDescent="0.2">
      <c r="B34" s="39" t="s">
        <v>36</v>
      </c>
      <c r="C34" s="40" t="s">
        <v>104</v>
      </c>
      <c r="D34" s="39" t="s">
        <v>50</v>
      </c>
      <c r="E34" s="45"/>
      <c r="F34" s="49">
        <v>180</v>
      </c>
    </row>
    <row r="35" spans="2:6" x14ac:dyDescent="0.2">
      <c r="B35" s="39" t="s">
        <v>36</v>
      </c>
      <c r="C35" s="40" t="s">
        <v>105</v>
      </c>
      <c r="D35" s="39" t="s">
        <v>50</v>
      </c>
      <c r="E35" s="45"/>
      <c r="F35" s="49">
        <v>290</v>
      </c>
    </row>
    <row r="36" spans="2:6" x14ac:dyDescent="0.2">
      <c r="B36" s="39" t="s">
        <v>36</v>
      </c>
      <c r="C36" s="40" t="s">
        <v>106</v>
      </c>
      <c r="D36" s="39" t="s">
        <v>50</v>
      </c>
      <c r="E36" s="45"/>
      <c r="F36" s="49">
        <v>180</v>
      </c>
    </row>
    <row r="37" spans="2:6" x14ac:dyDescent="0.2">
      <c r="B37" s="39" t="s">
        <v>36</v>
      </c>
      <c r="C37" s="40" t="s">
        <v>107</v>
      </c>
      <c r="D37" s="39" t="s">
        <v>50</v>
      </c>
      <c r="E37" s="45"/>
      <c r="F37" s="49">
        <v>590</v>
      </c>
    </row>
    <row r="38" spans="2:6" x14ac:dyDescent="0.2">
      <c r="B38" s="39" t="s">
        <v>36</v>
      </c>
      <c r="C38" s="40" t="s">
        <v>189</v>
      </c>
      <c r="D38" s="39" t="s">
        <v>50</v>
      </c>
      <c r="E38" s="45"/>
      <c r="F38" s="49">
        <v>270</v>
      </c>
    </row>
    <row r="39" spans="2:6" x14ac:dyDescent="0.2">
      <c r="B39" s="39" t="s">
        <v>36</v>
      </c>
      <c r="C39" s="40" t="s">
        <v>57</v>
      </c>
      <c r="D39" s="39" t="s">
        <v>50</v>
      </c>
      <c r="E39" s="45"/>
      <c r="F39" s="49">
        <v>350</v>
      </c>
    </row>
    <row r="40" spans="2:6" x14ac:dyDescent="0.2">
      <c r="B40" s="39" t="s">
        <v>36</v>
      </c>
      <c r="C40" s="40" t="s">
        <v>206</v>
      </c>
      <c r="D40" s="39" t="s">
        <v>207</v>
      </c>
      <c r="E40" s="45"/>
      <c r="F40" s="49">
        <v>467</v>
      </c>
    </row>
    <row r="41" spans="2:6" x14ac:dyDescent="0.2">
      <c r="B41" s="39" t="s">
        <v>36</v>
      </c>
      <c r="C41" s="40" t="s">
        <v>58</v>
      </c>
      <c r="D41" s="39" t="s">
        <v>51</v>
      </c>
      <c r="E41" s="45"/>
      <c r="F41" s="49">
        <v>280</v>
      </c>
    </row>
    <row r="42" spans="2:6" x14ac:dyDescent="0.2">
      <c r="B42" s="39" t="s">
        <v>36</v>
      </c>
      <c r="C42" s="40" t="s">
        <v>59</v>
      </c>
      <c r="D42" s="39" t="s">
        <v>51</v>
      </c>
      <c r="E42" s="45"/>
      <c r="F42" s="49">
        <v>630</v>
      </c>
    </row>
    <row r="43" spans="2:6" x14ac:dyDescent="0.2">
      <c r="B43" s="39" t="s">
        <v>36</v>
      </c>
      <c r="C43" s="40" t="s">
        <v>66</v>
      </c>
      <c r="D43" s="39" t="s">
        <v>65</v>
      </c>
      <c r="E43" s="45"/>
      <c r="F43" s="49">
        <v>120</v>
      </c>
    </row>
    <row r="44" spans="2:6" x14ac:dyDescent="0.2">
      <c r="B44" s="39" t="s">
        <v>36</v>
      </c>
      <c r="C44" s="40" t="s">
        <v>98</v>
      </c>
      <c r="D44" s="39" t="s">
        <v>99</v>
      </c>
      <c r="E44" s="45"/>
      <c r="F44" s="49">
        <v>600</v>
      </c>
    </row>
    <row r="45" spans="2:6" x14ac:dyDescent="0.2">
      <c r="B45" s="39" t="s">
        <v>36</v>
      </c>
      <c r="C45" s="40" t="s">
        <v>101</v>
      </c>
      <c r="D45" s="39" t="s">
        <v>100</v>
      </c>
      <c r="E45" s="45"/>
      <c r="F45" s="49">
        <v>240</v>
      </c>
    </row>
    <row r="46" spans="2:6" x14ac:dyDescent="0.2">
      <c r="B46" s="39" t="s">
        <v>36</v>
      </c>
      <c r="C46" s="40" t="s">
        <v>66</v>
      </c>
      <c r="D46" s="39" t="s">
        <v>102</v>
      </c>
      <c r="E46" s="45"/>
      <c r="F46" s="49">
        <v>110</v>
      </c>
    </row>
    <row r="47" spans="2:6" x14ac:dyDescent="0.2">
      <c r="B47" s="39" t="s">
        <v>36</v>
      </c>
      <c r="C47" s="40" t="s">
        <v>205</v>
      </c>
      <c r="D47" s="39" t="s">
        <v>102</v>
      </c>
      <c r="E47" s="45"/>
      <c r="F47" s="49">
        <v>240</v>
      </c>
    </row>
    <row r="48" spans="2:6" x14ac:dyDescent="0.2">
      <c r="B48" s="17" t="s">
        <v>16</v>
      </c>
      <c r="C48" s="14" t="s">
        <v>64</v>
      </c>
      <c r="D48" s="9">
        <v>25</v>
      </c>
      <c r="E48" s="15">
        <v>85</v>
      </c>
      <c r="F48" s="58" t="s">
        <v>210</v>
      </c>
    </row>
    <row r="49" spans="2:7" x14ac:dyDescent="0.2">
      <c r="B49" s="17" t="s">
        <v>16</v>
      </c>
      <c r="C49" s="14" t="s">
        <v>63</v>
      </c>
      <c r="D49" s="9">
        <v>25</v>
      </c>
      <c r="E49" s="15">
        <v>90</v>
      </c>
      <c r="F49" s="58" t="s">
        <v>210</v>
      </c>
    </row>
    <row r="50" spans="2:7" x14ac:dyDescent="0.2">
      <c r="B50" s="17" t="s">
        <v>16</v>
      </c>
      <c r="C50" s="14" t="s">
        <v>56</v>
      </c>
      <c r="D50" s="9">
        <v>25</v>
      </c>
      <c r="E50" s="15">
        <v>230</v>
      </c>
      <c r="F50" s="58" t="s">
        <v>210</v>
      </c>
    </row>
    <row r="51" spans="2:7" x14ac:dyDescent="0.2">
      <c r="B51" s="17" t="s">
        <v>16</v>
      </c>
      <c r="C51" s="14" t="s">
        <v>6</v>
      </c>
      <c r="D51" s="9">
        <v>28</v>
      </c>
      <c r="E51" s="15">
        <v>1200</v>
      </c>
      <c r="F51" s="58" t="s">
        <v>210</v>
      </c>
    </row>
    <row r="52" spans="2:7" x14ac:dyDescent="0.2">
      <c r="B52" s="17" t="s">
        <v>16</v>
      </c>
      <c r="C52" s="14" t="s">
        <v>39</v>
      </c>
      <c r="D52" s="9">
        <v>28</v>
      </c>
      <c r="E52" s="15">
        <v>120</v>
      </c>
      <c r="F52" s="58" t="s">
        <v>210</v>
      </c>
    </row>
    <row r="53" spans="2:7" x14ac:dyDescent="0.2">
      <c r="B53" s="17" t="s">
        <v>16</v>
      </c>
      <c r="C53" s="14" t="s">
        <v>188</v>
      </c>
      <c r="D53" s="9">
        <v>30</v>
      </c>
      <c r="E53" s="15">
        <v>430</v>
      </c>
      <c r="F53" s="58" t="s">
        <v>210</v>
      </c>
    </row>
    <row r="54" spans="2:7" x14ac:dyDescent="0.2">
      <c r="B54" s="17" t="s">
        <v>16</v>
      </c>
      <c r="C54" s="14" t="s">
        <v>187</v>
      </c>
      <c r="D54" s="9">
        <v>30</v>
      </c>
      <c r="E54" s="15">
        <v>300</v>
      </c>
      <c r="F54" s="58" t="s">
        <v>210</v>
      </c>
    </row>
    <row r="55" spans="2:7" x14ac:dyDescent="0.2">
      <c r="C55" s="12" t="s">
        <v>9</v>
      </c>
      <c r="D55" s="18"/>
      <c r="E55" s="16">
        <f>SUM(E14:E54)</f>
        <v>13265.333333333334</v>
      </c>
      <c r="F55" s="11"/>
    </row>
    <row r="57" spans="2:7" ht="24" x14ac:dyDescent="0.2">
      <c r="C57" s="19" t="s">
        <v>7</v>
      </c>
      <c r="D57" s="20"/>
      <c r="E57" s="21">
        <f>E11-E55</f>
        <v>-615.33333333333394</v>
      </c>
      <c r="G57" s="46" t="s">
        <v>15</v>
      </c>
    </row>
    <row r="58" spans="2:7" x14ac:dyDescent="0.2">
      <c r="C58" s="19"/>
      <c r="D58" s="20"/>
      <c r="E58" s="21"/>
    </row>
    <row r="59" spans="2:7" ht="15.75" x14ac:dyDescent="0.25">
      <c r="B59" s="51" t="s">
        <v>69</v>
      </c>
      <c r="C59" s="56" t="s">
        <v>18</v>
      </c>
      <c r="D59" s="52"/>
      <c r="E59" s="52"/>
    </row>
    <row r="60" spans="2:7" x14ac:dyDescent="0.2">
      <c r="C60" s="5" t="s">
        <v>21</v>
      </c>
      <c r="D60" s="5" t="s">
        <v>2</v>
      </c>
      <c r="E60" s="5" t="s">
        <v>8</v>
      </c>
    </row>
    <row r="61" spans="2:7" x14ac:dyDescent="0.2">
      <c r="B61" s="17" t="s">
        <v>17</v>
      </c>
      <c r="C61" s="6" t="s">
        <v>29</v>
      </c>
      <c r="D61" s="7">
        <v>1</v>
      </c>
      <c r="E61" s="38">
        <v>-615.33000000000004</v>
      </c>
    </row>
    <row r="62" spans="2:7" x14ac:dyDescent="0.2">
      <c r="B62" s="17" t="s">
        <v>17</v>
      </c>
      <c r="C62" s="6" t="s">
        <v>3</v>
      </c>
      <c r="D62" s="7">
        <v>5</v>
      </c>
      <c r="E62" s="8">
        <v>650</v>
      </c>
    </row>
    <row r="63" spans="2:7" x14ac:dyDescent="0.2">
      <c r="B63" s="17" t="s">
        <v>17</v>
      </c>
      <c r="C63" s="6" t="s">
        <v>1</v>
      </c>
      <c r="D63" s="7">
        <v>30</v>
      </c>
      <c r="E63" s="8">
        <v>7400</v>
      </c>
    </row>
    <row r="64" spans="2:7" x14ac:dyDescent="0.2">
      <c r="B64" s="17" t="s">
        <v>17</v>
      </c>
      <c r="C64" s="6" t="s">
        <v>22</v>
      </c>
      <c r="D64" s="7">
        <v>30</v>
      </c>
      <c r="E64" s="8">
        <v>3200</v>
      </c>
    </row>
    <row r="65" spans="2:6" x14ac:dyDescent="0.2">
      <c r="C65" s="5" t="s">
        <v>9</v>
      </c>
      <c r="D65" s="9"/>
      <c r="E65" s="10">
        <f>SUM(E61:E64)</f>
        <v>10634.67</v>
      </c>
    </row>
    <row r="66" spans="2:6" x14ac:dyDescent="0.2">
      <c r="E66" s="11"/>
    </row>
    <row r="67" spans="2:6" x14ac:dyDescent="0.2">
      <c r="C67" s="13" t="s">
        <v>4</v>
      </c>
      <c r="D67" s="12" t="s">
        <v>2</v>
      </c>
      <c r="E67" s="13" t="s">
        <v>8</v>
      </c>
    </row>
    <row r="68" spans="2:6" x14ac:dyDescent="0.2">
      <c r="B68" s="39" t="s">
        <v>17</v>
      </c>
      <c r="C68" s="50" t="s">
        <v>40</v>
      </c>
      <c r="D68" s="41">
        <v>1</v>
      </c>
      <c r="E68" s="42">
        <f>SUM(F69:F72)</f>
        <v>372.33333333333337</v>
      </c>
      <c r="F68" s="58" t="s">
        <v>210</v>
      </c>
    </row>
    <row r="69" spans="2:6" x14ac:dyDescent="0.2">
      <c r="B69" s="39" t="s">
        <v>41</v>
      </c>
      <c r="C69" s="40" t="s">
        <v>72</v>
      </c>
      <c r="D69" s="39" t="s">
        <v>46</v>
      </c>
      <c r="E69" s="43"/>
      <c r="F69" s="44">
        <f>350/6</f>
        <v>58.333333333333336</v>
      </c>
    </row>
    <row r="70" spans="2:6" x14ac:dyDescent="0.2">
      <c r="B70" s="39" t="s">
        <v>81</v>
      </c>
      <c r="C70" s="40" t="s">
        <v>62</v>
      </c>
      <c r="D70" s="39" t="s">
        <v>45</v>
      </c>
      <c r="E70" s="43"/>
      <c r="F70" s="44">
        <v>34</v>
      </c>
    </row>
    <row r="71" spans="2:6" x14ac:dyDescent="0.2">
      <c r="B71" s="39" t="s">
        <v>81</v>
      </c>
      <c r="C71" s="40" t="s">
        <v>80</v>
      </c>
      <c r="D71" s="39" t="s">
        <v>44</v>
      </c>
      <c r="E71" s="43"/>
      <c r="F71" s="44">
        <v>90</v>
      </c>
    </row>
    <row r="72" spans="2:6" x14ac:dyDescent="0.2">
      <c r="B72" s="39" t="s">
        <v>81</v>
      </c>
      <c r="C72" s="40" t="s">
        <v>60</v>
      </c>
      <c r="D72" s="39" t="s">
        <v>88</v>
      </c>
      <c r="E72" s="43"/>
      <c r="F72" s="44">
        <v>190</v>
      </c>
    </row>
    <row r="73" spans="2:6" x14ac:dyDescent="0.2">
      <c r="B73" s="17" t="s">
        <v>17</v>
      </c>
      <c r="C73" s="14" t="s">
        <v>53</v>
      </c>
      <c r="D73" s="9">
        <v>5</v>
      </c>
      <c r="E73" s="15">
        <v>115</v>
      </c>
      <c r="F73" s="58" t="s">
        <v>210</v>
      </c>
    </row>
    <row r="74" spans="2:6" x14ac:dyDescent="0.2">
      <c r="B74" s="17" t="s">
        <v>17</v>
      </c>
      <c r="C74" s="14" t="s">
        <v>20</v>
      </c>
      <c r="D74" s="9">
        <v>5</v>
      </c>
      <c r="E74" s="15">
        <v>120</v>
      </c>
      <c r="F74" s="58" t="s">
        <v>210</v>
      </c>
    </row>
    <row r="75" spans="2:6" x14ac:dyDescent="0.2">
      <c r="B75" s="17" t="s">
        <v>17</v>
      </c>
      <c r="C75" s="14" t="s">
        <v>52</v>
      </c>
      <c r="D75" s="9">
        <v>10</v>
      </c>
      <c r="E75" s="15">
        <v>140</v>
      </c>
      <c r="F75" s="58" t="s">
        <v>210</v>
      </c>
    </row>
    <row r="76" spans="2:6" x14ac:dyDescent="0.2">
      <c r="B76" s="17" t="s">
        <v>17</v>
      </c>
      <c r="C76" s="14" t="s">
        <v>54</v>
      </c>
      <c r="D76" s="9">
        <v>10</v>
      </c>
      <c r="E76" s="15">
        <v>75</v>
      </c>
      <c r="F76" s="58" t="s">
        <v>210</v>
      </c>
    </row>
    <row r="77" spans="2:6" x14ac:dyDescent="0.2">
      <c r="B77" s="17" t="s">
        <v>17</v>
      </c>
      <c r="C77" s="14" t="s">
        <v>55</v>
      </c>
      <c r="D77" s="9">
        <v>10</v>
      </c>
      <c r="E77" s="15">
        <v>55</v>
      </c>
      <c r="F77" s="58" t="s">
        <v>210</v>
      </c>
    </row>
    <row r="78" spans="2:6" x14ac:dyDescent="0.2">
      <c r="B78" s="17" t="s">
        <v>17</v>
      </c>
      <c r="C78" s="14" t="s">
        <v>70</v>
      </c>
      <c r="D78" s="9">
        <v>10</v>
      </c>
      <c r="E78" s="15">
        <v>1290</v>
      </c>
      <c r="F78" s="58" t="s">
        <v>210</v>
      </c>
    </row>
    <row r="79" spans="2:6" x14ac:dyDescent="0.2">
      <c r="B79" s="17" t="s">
        <v>17</v>
      </c>
      <c r="C79" s="14" t="s">
        <v>71</v>
      </c>
      <c r="D79" s="9">
        <v>12</v>
      </c>
      <c r="E79" s="15">
        <v>1355</v>
      </c>
      <c r="F79" s="58" t="s">
        <v>210</v>
      </c>
    </row>
    <row r="80" spans="2:6" x14ac:dyDescent="0.2">
      <c r="B80" s="17" t="s">
        <v>17</v>
      </c>
      <c r="C80" s="14" t="s">
        <v>5</v>
      </c>
      <c r="D80" s="9">
        <v>15</v>
      </c>
      <c r="E80" s="15">
        <v>450</v>
      </c>
      <c r="F80" s="58" t="s">
        <v>210</v>
      </c>
    </row>
    <row r="81" spans="2:6" x14ac:dyDescent="0.2">
      <c r="B81" s="17" t="s">
        <v>17</v>
      </c>
      <c r="C81" s="14" t="s">
        <v>73</v>
      </c>
      <c r="D81" s="9">
        <v>15</v>
      </c>
      <c r="E81" s="15">
        <v>1750</v>
      </c>
      <c r="F81" s="58" t="s">
        <v>210</v>
      </c>
    </row>
    <row r="82" spans="2:6" x14ac:dyDescent="0.2">
      <c r="B82" s="17" t="s">
        <v>17</v>
      </c>
      <c r="C82" s="14" t="s">
        <v>30</v>
      </c>
      <c r="D82" s="9">
        <v>15</v>
      </c>
      <c r="E82" s="15">
        <v>490</v>
      </c>
      <c r="F82" s="58" t="s">
        <v>210</v>
      </c>
    </row>
    <row r="83" spans="2:6" x14ac:dyDescent="0.2">
      <c r="B83" s="17" t="s">
        <v>17</v>
      </c>
      <c r="C83" s="14" t="s">
        <v>188</v>
      </c>
      <c r="D83" s="9">
        <v>15</v>
      </c>
      <c r="E83" s="15">
        <v>430</v>
      </c>
      <c r="F83" s="58" t="s">
        <v>210</v>
      </c>
    </row>
    <row r="84" spans="2:6" x14ac:dyDescent="0.2">
      <c r="B84" s="17" t="s">
        <v>17</v>
      </c>
      <c r="C84" s="14" t="s">
        <v>74</v>
      </c>
      <c r="D84" s="9">
        <v>20</v>
      </c>
      <c r="E84" s="15">
        <v>790</v>
      </c>
      <c r="F84" s="58" t="s">
        <v>210</v>
      </c>
    </row>
    <row r="85" spans="2:6" x14ac:dyDescent="0.2">
      <c r="B85" s="39" t="s">
        <v>17</v>
      </c>
      <c r="C85" s="47" t="s">
        <v>31</v>
      </c>
      <c r="D85" s="41">
        <v>20</v>
      </c>
      <c r="E85" s="42">
        <f>SUM(F86:F92)</f>
        <v>1635</v>
      </c>
      <c r="F85" s="58" t="s">
        <v>210</v>
      </c>
    </row>
    <row r="86" spans="2:6" x14ac:dyDescent="0.2">
      <c r="B86" s="39" t="s">
        <v>33</v>
      </c>
      <c r="C86" s="40" t="s">
        <v>75</v>
      </c>
      <c r="D86" s="39" t="s">
        <v>47</v>
      </c>
      <c r="E86" s="43"/>
      <c r="F86" s="44">
        <f>2200/10</f>
        <v>220</v>
      </c>
    </row>
    <row r="87" spans="2:6" x14ac:dyDescent="0.2">
      <c r="B87" s="39" t="s">
        <v>32</v>
      </c>
      <c r="C87" s="40" t="s">
        <v>76</v>
      </c>
      <c r="D87" s="39" t="s">
        <v>48</v>
      </c>
      <c r="E87" s="43"/>
      <c r="F87" s="44">
        <f>1100/12</f>
        <v>91.666666666666671</v>
      </c>
    </row>
    <row r="88" spans="2:6" x14ac:dyDescent="0.2">
      <c r="B88" s="39" t="s">
        <v>36</v>
      </c>
      <c r="C88" s="40" t="s">
        <v>37</v>
      </c>
      <c r="D88" s="39" t="s">
        <v>49</v>
      </c>
      <c r="E88" s="43"/>
      <c r="F88" s="44">
        <f>5500/12</f>
        <v>458.33333333333331</v>
      </c>
    </row>
    <row r="89" spans="2:6" x14ac:dyDescent="0.2">
      <c r="B89" s="39" t="s">
        <v>81</v>
      </c>
      <c r="C89" s="40" t="s">
        <v>57</v>
      </c>
      <c r="D89" s="39" t="s">
        <v>85</v>
      </c>
      <c r="E89" s="45"/>
      <c r="F89" s="49">
        <v>290</v>
      </c>
    </row>
    <row r="90" spans="2:6" x14ac:dyDescent="0.2">
      <c r="B90" s="39" t="s">
        <v>81</v>
      </c>
      <c r="C90" s="40" t="s">
        <v>58</v>
      </c>
      <c r="D90" s="39" t="s">
        <v>86</v>
      </c>
      <c r="E90" s="45"/>
      <c r="F90" s="49">
        <v>310</v>
      </c>
    </row>
    <row r="91" spans="2:6" x14ac:dyDescent="0.2">
      <c r="B91" s="39" t="s">
        <v>81</v>
      </c>
      <c r="C91" s="40" t="s">
        <v>59</v>
      </c>
      <c r="D91" s="39" t="s">
        <v>86</v>
      </c>
      <c r="E91" s="45"/>
      <c r="F91" s="49">
        <v>180</v>
      </c>
    </row>
    <row r="92" spans="2:6" x14ac:dyDescent="0.2">
      <c r="B92" s="39" t="s">
        <v>81</v>
      </c>
      <c r="C92" s="40" t="s">
        <v>66</v>
      </c>
      <c r="D92" s="39" t="s">
        <v>87</v>
      </c>
      <c r="E92" s="45"/>
      <c r="F92" s="49">
        <v>85</v>
      </c>
    </row>
    <row r="93" spans="2:6" x14ac:dyDescent="0.2">
      <c r="B93" s="17" t="s">
        <v>17</v>
      </c>
      <c r="C93" s="14" t="s">
        <v>64</v>
      </c>
      <c r="D93" s="9">
        <v>25</v>
      </c>
      <c r="E93" s="15">
        <v>85</v>
      </c>
      <c r="F93" s="58" t="s">
        <v>210</v>
      </c>
    </row>
    <row r="94" spans="2:6" x14ac:dyDescent="0.2">
      <c r="B94" s="17" t="s">
        <v>17</v>
      </c>
      <c r="C94" s="14" t="s">
        <v>63</v>
      </c>
      <c r="D94" s="9">
        <v>25</v>
      </c>
      <c r="E94" s="15">
        <v>90</v>
      </c>
      <c r="F94" s="58" t="s">
        <v>210</v>
      </c>
    </row>
    <row r="95" spans="2:6" x14ac:dyDescent="0.2">
      <c r="B95" s="17" t="s">
        <v>17</v>
      </c>
      <c r="C95" s="14" t="s">
        <v>56</v>
      </c>
      <c r="D95" s="9">
        <v>25</v>
      </c>
      <c r="E95" s="15">
        <v>180</v>
      </c>
      <c r="F95" s="58" t="s">
        <v>210</v>
      </c>
    </row>
    <row r="96" spans="2:6" x14ac:dyDescent="0.2">
      <c r="B96" s="17" t="s">
        <v>17</v>
      </c>
      <c r="C96" s="14" t="s">
        <v>6</v>
      </c>
      <c r="D96" s="9">
        <v>28</v>
      </c>
      <c r="E96" s="15">
        <v>1200</v>
      </c>
      <c r="F96" s="58" t="s">
        <v>210</v>
      </c>
    </row>
    <row r="97" spans="2:7" x14ac:dyDescent="0.2">
      <c r="B97" s="17" t="s">
        <v>17</v>
      </c>
      <c r="C97" s="14" t="s">
        <v>39</v>
      </c>
      <c r="D97" s="9">
        <v>28</v>
      </c>
      <c r="E97" s="15">
        <v>100</v>
      </c>
      <c r="F97" s="58" t="s">
        <v>210</v>
      </c>
    </row>
    <row r="98" spans="2:7" x14ac:dyDescent="0.2">
      <c r="B98" s="17" t="s">
        <v>17</v>
      </c>
      <c r="C98" s="14" t="s">
        <v>188</v>
      </c>
      <c r="D98" s="9">
        <v>28</v>
      </c>
      <c r="E98" s="15">
        <v>430</v>
      </c>
      <c r="F98" s="58" t="s">
        <v>210</v>
      </c>
    </row>
    <row r="99" spans="2:7" x14ac:dyDescent="0.2">
      <c r="B99" s="17" t="s">
        <v>17</v>
      </c>
      <c r="C99" s="14" t="s">
        <v>212</v>
      </c>
      <c r="D99" s="9">
        <v>28</v>
      </c>
      <c r="E99" s="15">
        <v>180</v>
      </c>
      <c r="F99" s="58" t="s">
        <v>210</v>
      </c>
    </row>
    <row r="100" spans="2:7" x14ac:dyDescent="0.2">
      <c r="B100" s="17" t="s">
        <v>17</v>
      </c>
      <c r="C100" s="14" t="s">
        <v>187</v>
      </c>
      <c r="D100" s="9">
        <v>28</v>
      </c>
      <c r="E100" s="15">
        <v>300</v>
      </c>
      <c r="F100" s="58" t="s">
        <v>210</v>
      </c>
    </row>
    <row r="101" spans="2:7" x14ac:dyDescent="0.2">
      <c r="C101" s="12" t="s">
        <v>9</v>
      </c>
      <c r="D101" s="18"/>
      <c r="E101" s="16">
        <f>SUM(E68:E100)</f>
        <v>11632.333333333334</v>
      </c>
      <c r="F101" s="11"/>
    </row>
    <row r="103" spans="2:7" ht="24" x14ac:dyDescent="0.2">
      <c r="C103" s="19" t="s">
        <v>7</v>
      </c>
      <c r="D103" s="20"/>
      <c r="E103" s="21">
        <f>E65-E101</f>
        <v>-997.66333333333387</v>
      </c>
      <c r="G103" s="46" t="s">
        <v>15</v>
      </c>
    </row>
    <row r="104" spans="2:7" x14ac:dyDescent="0.2">
      <c r="C104" s="19"/>
      <c r="D104" s="20"/>
      <c r="E104" s="21"/>
    </row>
    <row r="105" spans="2:7" ht="15.75" x14ac:dyDescent="0.25">
      <c r="B105" s="51" t="s">
        <v>69</v>
      </c>
      <c r="C105" s="56" t="s">
        <v>77</v>
      </c>
      <c r="D105" s="52"/>
      <c r="E105" s="52"/>
    </row>
    <row r="106" spans="2:7" x14ac:dyDescent="0.2">
      <c r="C106" s="5" t="s">
        <v>21</v>
      </c>
      <c r="D106" s="5" t="s">
        <v>2</v>
      </c>
      <c r="E106" s="5" t="s">
        <v>8</v>
      </c>
    </row>
    <row r="107" spans="2:7" x14ac:dyDescent="0.2">
      <c r="B107" s="17" t="s">
        <v>79</v>
      </c>
      <c r="C107" s="6" t="s">
        <v>29</v>
      </c>
      <c r="D107" s="7">
        <v>1</v>
      </c>
      <c r="E107" s="38">
        <v>-997.66</v>
      </c>
    </row>
    <row r="108" spans="2:7" x14ac:dyDescent="0.2">
      <c r="B108" s="17" t="s">
        <v>79</v>
      </c>
      <c r="C108" s="6" t="s">
        <v>3</v>
      </c>
      <c r="D108" s="7">
        <v>5</v>
      </c>
      <c r="E108" s="8">
        <v>650</v>
      </c>
    </row>
    <row r="109" spans="2:7" x14ac:dyDescent="0.2">
      <c r="B109" s="17" t="s">
        <v>79</v>
      </c>
      <c r="C109" s="6" t="s">
        <v>1</v>
      </c>
      <c r="D109" s="7">
        <v>30</v>
      </c>
      <c r="E109" s="8">
        <v>7400</v>
      </c>
    </row>
    <row r="110" spans="2:7" x14ac:dyDescent="0.2">
      <c r="B110" s="17" t="s">
        <v>79</v>
      </c>
      <c r="C110" s="6" t="s">
        <v>22</v>
      </c>
      <c r="D110" s="7">
        <v>30</v>
      </c>
      <c r="E110" s="8">
        <v>1500</v>
      </c>
    </row>
    <row r="111" spans="2:7" x14ac:dyDescent="0.2">
      <c r="C111" s="5" t="s">
        <v>9</v>
      </c>
      <c r="D111" s="9"/>
      <c r="E111" s="10">
        <f>SUM(E107:E110)</f>
        <v>8552.34</v>
      </c>
    </row>
    <row r="112" spans="2:7" x14ac:dyDescent="0.2">
      <c r="E112" s="11"/>
    </row>
    <row r="113" spans="2:6" x14ac:dyDescent="0.2">
      <c r="C113" s="13" t="s">
        <v>4</v>
      </c>
      <c r="D113" s="12" t="s">
        <v>2</v>
      </c>
      <c r="E113" s="13" t="s">
        <v>8</v>
      </c>
    </row>
    <row r="114" spans="2:6" x14ac:dyDescent="0.2">
      <c r="B114" s="39" t="s">
        <v>79</v>
      </c>
      <c r="C114" s="50" t="s">
        <v>40</v>
      </c>
      <c r="D114" s="41">
        <v>1</v>
      </c>
      <c r="E114" s="42">
        <f>SUM(F115:F116)</f>
        <v>248.33333333333334</v>
      </c>
      <c r="F114" s="58" t="s">
        <v>210</v>
      </c>
    </row>
    <row r="115" spans="2:6" x14ac:dyDescent="0.2">
      <c r="B115" s="39" t="s">
        <v>41</v>
      </c>
      <c r="C115" s="40" t="s">
        <v>78</v>
      </c>
      <c r="D115" s="39" t="s">
        <v>46</v>
      </c>
      <c r="E115" s="43"/>
      <c r="F115" s="44">
        <f>350/6</f>
        <v>58.333333333333336</v>
      </c>
    </row>
    <row r="116" spans="2:6" x14ac:dyDescent="0.2">
      <c r="B116" s="39" t="s">
        <v>90</v>
      </c>
      <c r="C116" s="40" t="s">
        <v>60</v>
      </c>
      <c r="D116" s="39" t="s">
        <v>89</v>
      </c>
      <c r="E116" s="43"/>
      <c r="F116" s="44">
        <v>190</v>
      </c>
    </row>
    <row r="117" spans="2:6" x14ac:dyDescent="0.2">
      <c r="B117" s="17" t="s">
        <v>79</v>
      </c>
      <c r="C117" s="14" t="s">
        <v>53</v>
      </c>
      <c r="D117" s="9">
        <v>5</v>
      </c>
      <c r="E117" s="15">
        <v>105</v>
      </c>
      <c r="F117" s="58" t="s">
        <v>210</v>
      </c>
    </row>
    <row r="118" spans="2:6" x14ac:dyDescent="0.2">
      <c r="B118" s="17" t="s">
        <v>79</v>
      </c>
      <c r="C118" s="14" t="s">
        <v>20</v>
      </c>
      <c r="D118" s="9">
        <v>5</v>
      </c>
      <c r="E118" s="15">
        <v>120</v>
      </c>
      <c r="F118" s="58" t="s">
        <v>210</v>
      </c>
    </row>
    <row r="119" spans="2:6" x14ac:dyDescent="0.2">
      <c r="B119" s="17" t="s">
        <v>79</v>
      </c>
      <c r="C119" s="14" t="s">
        <v>52</v>
      </c>
      <c r="D119" s="9">
        <v>10</v>
      </c>
      <c r="E119" s="15">
        <v>128</v>
      </c>
      <c r="F119" s="58" t="s">
        <v>210</v>
      </c>
    </row>
    <row r="120" spans="2:6" x14ac:dyDescent="0.2">
      <c r="B120" s="17" t="s">
        <v>79</v>
      </c>
      <c r="C120" s="14" t="s">
        <v>54</v>
      </c>
      <c r="D120" s="9">
        <v>10</v>
      </c>
      <c r="E120" s="15">
        <v>65</v>
      </c>
      <c r="F120" s="58" t="s">
        <v>210</v>
      </c>
    </row>
    <row r="121" spans="2:6" x14ac:dyDescent="0.2">
      <c r="B121" s="17" t="s">
        <v>79</v>
      </c>
      <c r="C121" s="14" t="s">
        <v>55</v>
      </c>
      <c r="D121" s="9">
        <v>10</v>
      </c>
      <c r="E121" s="15">
        <v>35</v>
      </c>
      <c r="F121" s="58" t="s">
        <v>210</v>
      </c>
    </row>
    <row r="122" spans="2:6" x14ac:dyDescent="0.2">
      <c r="B122" s="17" t="s">
        <v>79</v>
      </c>
      <c r="C122" s="14" t="s">
        <v>5</v>
      </c>
      <c r="D122" s="9">
        <v>15</v>
      </c>
      <c r="E122" s="15">
        <v>450</v>
      </c>
      <c r="F122" s="58" t="s">
        <v>210</v>
      </c>
    </row>
    <row r="123" spans="2:6" x14ac:dyDescent="0.2">
      <c r="B123" s="17" t="s">
        <v>79</v>
      </c>
      <c r="C123" s="14" t="s">
        <v>93</v>
      </c>
      <c r="D123" s="9">
        <v>15</v>
      </c>
      <c r="E123" s="15">
        <v>1750</v>
      </c>
      <c r="F123" s="58" t="s">
        <v>210</v>
      </c>
    </row>
    <row r="124" spans="2:6" x14ac:dyDescent="0.2">
      <c r="B124" s="17" t="s">
        <v>79</v>
      </c>
      <c r="C124" s="14" t="s">
        <v>30</v>
      </c>
      <c r="D124" s="9">
        <v>15</v>
      </c>
      <c r="E124" s="15">
        <v>490</v>
      </c>
      <c r="F124" s="58" t="s">
        <v>210</v>
      </c>
    </row>
    <row r="125" spans="2:6" x14ac:dyDescent="0.2">
      <c r="B125" s="17" t="s">
        <v>79</v>
      </c>
      <c r="C125" s="14" t="s">
        <v>188</v>
      </c>
      <c r="D125" s="9">
        <v>15</v>
      </c>
      <c r="E125" s="15">
        <v>430</v>
      </c>
      <c r="F125" s="58" t="s">
        <v>210</v>
      </c>
    </row>
    <row r="126" spans="2:6" x14ac:dyDescent="0.2">
      <c r="B126" s="17" t="s">
        <v>79</v>
      </c>
      <c r="C126" s="14" t="s">
        <v>94</v>
      </c>
      <c r="D126" s="9">
        <v>20</v>
      </c>
      <c r="E126" s="15">
        <v>790</v>
      </c>
      <c r="F126" s="58" t="s">
        <v>210</v>
      </c>
    </row>
    <row r="127" spans="2:6" x14ac:dyDescent="0.2">
      <c r="B127" s="39" t="s">
        <v>79</v>
      </c>
      <c r="C127" s="47" t="s">
        <v>31</v>
      </c>
      <c r="D127" s="41">
        <v>20</v>
      </c>
      <c r="E127" s="42">
        <f>SUM(F128:F134)</f>
        <v>1475</v>
      </c>
      <c r="F127" s="58" t="s">
        <v>210</v>
      </c>
    </row>
    <row r="128" spans="2:6" x14ac:dyDescent="0.2">
      <c r="B128" s="39" t="s">
        <v>33</v>
      </c>
      <c r="C128" s="40" t="s">
        <v>82</v>
      </c>
      <c r="D128" s="39" t="s">
        <v>47</v>
      </c>
      <c r="E128" s="43"/>
      <c r="F128" s="44">
        <f>2200/10</f>
        <v>220</v>
      </c>
    </row>
    <row r="129" spans="2:6" x14ac:dyDescent="0.2">
      <c r="B129" s="39" t="s">
        <v>32</v>
      </c>
      <c r="C129" s="40" t="s">
        <v>83</v>
      </c>
      <c r="D129" s="39" t="s">
        <v>48</v>
      </c>
      <c r="E129" s="43"/>
      <c r="F129" s="44">
        <f>1100/12</f>
        <v>91.666666666666671</v>
      </c>
    </row>
    <row r="130" spans="2:6" x14ac:dyDescent="0.2">
      <c r="B130" s="39" t="s">
        <v>36</v>
      </c>
      <c r="C130" s="40" t="s">
        <v>84</v>
      </c>
      <c r="D130" s="39" t="s">
        <v>49</v>
      </c>
      <c r="E130" s="43"/>
      <c r="F130" s="44">
        <f>5500/12</f>
        <v>458.33333333333331</v>
      </c>
    </row>
    <row r="131" spans="2:6" x14ac:dyDescent="0.2">
      <c r="B131" s="39" t="s">
        <v>90</v>
      </c>
      <c r="C131" s="40" t="s">
        <v>57</v>
      </c>
      <c r="D131" s="39" t="s">
        <v>89</v>
      </c>
      <c r="E131" s="45"/>
      <c r="F131" s="49">
        <v>290</v>
      </c>
    </row>
    <row r="132" spans="2:6" x14ac:dyDescent="0.2">
      <c r="B132" s="39" t="s">
        <v>90</v>
      </c>
      <c r="C132" s="40" t="s">
        <v>58</v>
      </c>
      <c r="D132" s="39" t="s">
        <v>91</v>
      </c>
      <c r="E132" s="45"/>
      <c r="F132" s="49">
        <v>250</v>
      </c>
    </row>
    <row r="133" spans="2:6" x14ac:dyDescent="0.2">
      <c r="B133" s="39" t="s">
        <v>90</v>
      </c>
      <c r="C133" s="40" t="s">
        <v>59</v>
      </c>
      <c r="D133" s="39" t="s">
        <v>91</v>
      </c>
      <c r="E133" s="45"/>
      <c r="F133" s="49">
        <v>110</v>
      </c>
    </row>
    <row r="134" spans="2:6" x14ac:dyDescent="0.2">
      <c r="B134" s="39" t="s">
        <v>90</v>
      </c>
      <c r="C134" s="40" t="s">
        <v>66</v>
      </c>
      <c r="D134" s="39" t="s">
        <v>92</v>
      </c>
      <c r="E134" s="45"/>
      <c r="F134" s="49">
        <v>55</v>
      </c>
    </row>
    <row r="135" spans="2:6" x14ac:dyDescent="0.2">
      <c r="B135" s="17" t="s">
        <v>79</v>
      </c>
      <c r="C135" s="14" t="s">
        <v>64</v>
      </c>
      <c r="D135" s="9">
        <v>25</v>
      </c>
      <c r="E135" s="15">
        <v>85</v>
      </c>
      <c r="F135" s="58" t="s">
        <v>210</v>
      </c>
    </row>
    <row r="136" spans="2:6" x14ac:dyDescent="0.2">
      <c r="B136" s="17" t="s">
        <v>79</v>
      </c>
      <c r="C136" s="14" t="s">
        <v>63</v>
      </c>
      <c r="D136" s="9">
        <v>25</v>
      </c>
      <c r="E136" s="15">
        <v>90</v>
      </c>
      <c r="F136" s="58" t="s">
        <v>210</v>
      </c>
    </row>
    <row r="137" spans="2:6" x14ac:dyDescent="0.2">
      <c r="B137" s="17" t="s">
        <v>79</v>
      </c>
      <c r="C137" s="14" t="s">
        <v>56</v>
      </c>
      <c r="D137" s="9">
        <v>25</v>
      </c>
      <c r="E137" s="15">
        <v>150</v>
      </c>
      <c r="F137" s="58" t="s">
        <v>210</v>
      </c>
    </row>
    <row r="138" spans="2:6" x14ac:dyDescent="0.2">
      <c r="B138" s="17" t="s">
        <v>79</v>
      </c>
      <c r="C138" s="14" t="s">
        <v>6</v>
      </c>
      <c r="D138" s="9">
        <v>28</v>
      </c>
      <c r="E138" s="15">
        <v>1200</v>
      </c>
      <c r="F138" s="58" t="s">
        <v>210</v>
      </c>
    </row>
    <row r="139" spans="2:6" x14ac:dyDescent="0.2">
      <c r="B139" s="17" t="s">
        <v>79</v>
      </c>
      <c r="C139" s="14" t="s">
        <v>39</v>
      </c>
      <c r="D139" s="9">
        <v>30</v>
      </c>
      <c r="E139" s="15">
        <v>100</v>
      </c>
      <c r="F139" s="58" t="s">
        <v>210</v>
      </c>
    </row>
    <row r="140" spans="2:6" x14ac:dyDescent="0.2">
      <c r="B140" s="17" t="s">
        <v>79</v>
      </c>
      <c r="C140" s="14" t="s">
        <v>188</v>
      </c>
      <c r="D140" s="9">
        <v>30</v>
      </c>
      <c r="E140" s="15">
        <v>430</v>
      </c>
      <c r="F140" s="58" t="s">
        <v>210</v>
      </c>
    </row>
    <row r="141" spans="2:6" x14ac:dyDescent="0.2">
      <c r="B141" s="17" t="s">
        <v>79</v>
      </c>
      <c r="C141" s="14" t="s">
        <v>187</v>
      </c>
      <c r="D141" s="9">
        <v>30</v>
      </c>
      <c r="E141" s="15">
        <v>300</v>
      </c>
      <c r="F141" s="58" t="s">
        <v>210</v>
      </c>
    </row>
    <row r="142" spans="2:6" x14ac:dyDescent="0.2">
      <c r="C142" s="12" t="s">
        <v>9</v>
      </c>
      <c r="D142" s="18"/>
      <c r="E142" s="16">
        <f>SUM(E114:E141)</f>
        <v>8441.3333333333339</v>
      </c>
      <c r="F142" s="11"/>
    </row>
    <row r="144" spans="2:6" x14ac:dyDescent="0.2">
      <c r="C144" s="19" t="s">
        <v>7</v>
      </c>
      <c r="D144" s="20"/>
      <c r="E144" s="53">
        <f>E111-E142</f>
        <v>111.00666666666621</v>
      </c>
    </row>
    <row r="146" spans="2:6" ht="15.75" x14ac:dyDescent="0.25">
      <c r="B146" s="51" t="s">
        <v>69</v>
      </c>
      <c r="C146" s="56" t="s">
        <v>95</v>
      </c>
      <c r="D146" s="52"/>
      <c r="E146" s="52"/>
    </row>
    <row r="147" spans="2:6" x14ac:dyDescent="0.2">
      <c r="C147" s="5" t="s">
        <v>21</v>
      </c>
      <c r="D147" s="5" t="s">
        <v>2</v>
      </c>
      <c r="E147" s="5" t="s">
        <v>8</v>
      </c>
    </row>
    <row r="148" spans="2:6" x14ac:dyDescent="0.2">
      <c r="B148" s="17" t="s">
        <v>108</v>
      </c>
      <c r="C148" s="6" t="s">
        <v>29</v>
      </c>
      <c r="D148" s="7">
        <v>1</v>
      </c>
      <c r="E148" s="54">
        <v>111.01</v>
      </c>
    </row>
    <row r="149" spans="2:6" x14ac:dyDescent="0.2">
      <c r="B149" s="17" t="s">
        <v>108</v>
      </c>
      <c r="C149" s="6" t="s">
        <v>3</v>
      </c>
      <c r="D149" s="7">
        <v>5</v>
      </c>
      <c r="E149" s="8">
        <v>650</v>
      </c>
    </row>
    <row r="150" spans="2:6" x14ac:dyDescent="0.2">
      <c r="B150" s="17" t="s">
        <v>108</v>
      </c>
      <c r="C150" s="6" t="s">
        <v>1</v>
      </c>
      <c r="D150" s="7">
        <v>30</v>
      </c>
      <c r="E150" s="8">
        <v>7400</v>
      </c>
    </row>
    <row r="151" spans="2:6" x14ac:dyDescent="0.2">
      <c r="B151" s="17" t="s">
        <v>108</v>
      </c>
      <c r="C151" s="6" t="s">
        <v>96</v>
      </c>
      <c r="D151" s="7">
        <v>30</v>
      </c>
      <c r="E151" s="8">
        <v>4300</v>
      </c>
    </row>
    <row r="152" spans="2:6" x14ac:dyDescent="0.2">
      <c r="B152" s="17" t="s">
        <v>108</v>
      </c>
      <c r="C152" s="6" t="s">
        <v>22</v>
      </c>
      <c r="D152" s="7">
        <v>30</v>
      </c>
      <c r="E152" s="8">
        <v>1500</v>
      </c>
    </row>
    <row r="153" spans="2:6" x14ac:dyDescent="0.2">
      <c r="C153" s="5" t="s">
        <v>9</v>
      </c>
      <c r="D153" s="9"/>
      <c r="E153" s="10">
        <f>SUM(E148:E152)</f>
        <v>13961.01</v>
      </c>
    </row>
    <row r="154" spans="2:6" x14ac:dyDescent="0.2">
      <c r="E154" s="11"/>
    </row>
    <row r="155" spans="2:6" x14ac:dyDescent="0.2">
      <c r="C155" s="13" t="s">
        <v>4</v>
      </c>
      <c r="D155" s="12" t="s">
        <v>2</v>
      </c>
      <c r="E155" s="13" t="s">
        <v>8</v>
      </c>
    </row>
    <row r="156" spans="2:6" x14ac:dyDescent="0.2">
      <c r="B156" s="39" t="s">
        <v>108</v>
      </c>
      <c r="C156" s="50" t="s">
        <v>40</v>
      </c>
      <c r="D156" s="41">
        <v>1</v>
      </c>
      <c r="E156" s="42">
        <f>SUM(F157:F158)</f>
        <v>385</v>
      </c>
      <c r="F156" s="58" t="s">
        <v>210</v>
      </c>
    </row>
    <row r="157" spans="2:6" x14ac:dyDescent="0.2">
      <c r="B157" s="39" t="s">
        <v>110</v>
      </c>
      <c r="C157" s="40" t="s">
        <v>60</v>
      </c>
      <c r="D157" s="39" t="s">
        <v>109</v>
      </c>
      <c r="E157" s="43"/>
      <c r="F157" s="44">
        <v>205</v>
      </c>
    </row>
    <row r="158" spans="2:6" x14ac:dyDescent="0.2">
      <c r="B158" s="39" t="s">
        <v>110</v>
      </c>
      <c r="C158" s="40" t="s">
        <v>57</v>
      </c>
      <c r="D158" s="39" t="s">
        <v>111</v>
      </c>
      <c r="E158" s="43"/>
      <c r="F158" s="44">
        <v>180</v>
      </c>
    </row>
    <row r="159" spans="2:6" x14ac:dyDescent="0.2">
      <c r="B159" s="17" t="s">
        <v>108</v>
      </c>
      <c r="C159" s="14" t="s">
        <v>53</v>
      </c>
      <c r="D159" s="9">
        <v>5</v>
      </c>
      <c r="E159" s="15">
        <v>105</v>
      </c>
      <c r="F159" s="58" t="s">
        <v>210</v>
      </c>
    </row>
    <row r="160" spans="2:6" x14ac:dyDescent="0.2">
      <c r="B160" s="17" t="s">
        <v>108</v>
      </c>
      <c r="C160" s="14" t="s">
        <v>20</v>
      </c>
      <c r="D160" s="9">
        <v>5</v>
      </c>
      <c r="E160" s="15">
        <v>120</v>
      </c>
      <c r="F160" s="58" t="s">
        <v>210</v>
      </c>
    </row>
    <row r="161" spans="2:6" x14ac:dyDescent="0.2">
      <c r="B161" s="17" t="s">
        <v>108</v>
      </c>
      <c r="C161" s="14" t="s">
        <v>52</v>
      </c>
      <c r="D161" s="9">
        <v>10</v>
      </c>
      <c r="E161" s="15">
        <v>128</v>
      </c>
      <c r="F161" s="58" t="s">
        <v>210</v>
      </c>
    </row>
    <row r="162" spans="2:6" x14ac:dyDescent="0.2">
      <c r="B162" s="17" t="s">
        <v>108</v>
      </c>
      <c r="C162" s="14" t="s">
        <v>54</v>
      </c>
      <c r="D162" s="9">
        <v>10</v>
      </c>
      <c r="E162" s="15">
        <v>65</v>
      </c>
      <c r="F162" s="58" t="s">
        <v>210</v>
      </c>
    </row>
    <row r="163" spans="2:6" x14ac:dyDescent="0.2">
      <c r="B163" s="17" t="s">
        <v>108</v>
      </c>
      <c r="C163" s="14" t="s">
        <v>55</v>
      </c>
      <c r="D163" s="9">
        <v>10</v>
      </c>
      <c r="E163" s="15">
        <v>35</v>
      </c>
      <c r="F163" s="58" t="s">
        <v>210</v>
      </c>
    </row>
    <row r="164" spans="2:6" x14ac:dyDescent="0.2">
      <c r="B164" s="17" t="s">
        <v>108</v>
      </c>
      <c r="C164" s="14" t="s">
        <v>5</v>
      </c>
      <c r="D164" s="9">
        <v>15</v>
      </c>
      <c r="E164" s="15">
        <v>450</v>
      </c>
      <c r="F164" s="58" t="s">
        <v>210</v>
      </c>
    </row>
    <row r="165" spans="2:6" x14ac:dyDescent="0.2">
      <c r="B165" s="17" t="s">
        <v>108</v>
      </c>
      <c r="C165" s="14" t="s">
        <v>112</v>
      </c>
      <c r="D165" s="9">
        <v>15</v>
      </c>
      <c r="E165" s="15">
        <v>1750</v>
      </c>
      <c r="F165" s="58" t="s">
        <v>210</v>
      </c>
    </row>
    <row r="166" spans="2:6" x14ac:dyDescent="0.2">
      <c r="B166" s="17" t="s">
        <v>108</v>
      </c>
      <c r="C166" s="14" t="s">
        <v>30</v>
      </c>
      <c r="D166" s="9">
        <v>15</v>
      </c>
      <c r="E166" s="15">
        <v>490</v>
      </c>
      <c r="F166" s="58" t="s">
        <v>210</v>
      </c>
    </row>
    <row r="167" spans="2:6" x14ac:dyDescent="0.2">
      <c r="B167" s="17" t="s">
        <v>108</v>
      </c>
      <c r="C167" s="14" t="s">
        <v>188</v>
      </c>
      <c r="D167" s="9">
        <v>15</v>
      </c>
      <c r="E167" s="15">
        <v>430</v>
      </c>
      <c r="F167" s="58" t="s">
        <v>210</v>
      </c>
    </row>
    <row r="168" spans="2:6" x14ac:dyDescent="0.2">
      <c r="B168" s="17" t="s">
        <v>108</v>
      </c>
      <c r="C168" s="14" t="s">
        <v>113</v>
      </c>
      <c r="D168" s="9">
        <v>20</v>
      </c>
      <c r="E168" s="15">
        <v>790</v>
      </c>
      <c r="F168" s="58" t="s">
        <v>210</v>
      </c>
    </row>
    <row r="169" spans="2:6" x14ac:dyDescent="0.2">
      <c r="B169" s="39" t="s">
        <v>108</v>
      </c>
      <c r="C169" s="47" t="s">
        <v>31</v>
      </c>
      <c r="D169" s="41">
        <v>20</v>
      </c>
      <c r="E169" s="42">
        <f>SUM(F170:F176)</f>
        <v>1333</v>
      </c>
      <c r="F169" s="58" t="s">
        <v>210</v>
      </c>
    </row>
    <row r="170" spans="2:6" x14ac:dyDescent="0.2">
      <c r="B170" s="39" t="s">
        <v>33</v>
      </c>
      <c r="C170" s="40" t="s">
        <v>114</v>
      </c>
      <c r="D170" s="39" t="s">
        <v>47</v>
      </c>
      <c r="E170" s="43"/>
      <c r="F170" s="44">
        <f>2200/10</f>
        <v>220</v>
      </c>
    </row>
    <row r="171" spans="2:6" x14ac:dyDescent="0.2">
      <c r="B171" s="39" t="s">
        <v>32</v>
      </c>
      <c r="C171" s="40" t="s">
        <v>115</v>
      </c>
      <c r="D171" s="39" t="s">
        <v>48</v>
      </c>
      <c r="E171" s="43"/>
      <c r="F171" s="44">
        <f>1100/12</f>
        <v>91.666666666666671</v>
      </c>
    </row>
    <row r="172" spans="2:6" x14ac:dyDescent="0.2">
      <c r="B172" s="39" t="s">
        <v>36</v>
      </c>
      <c r="C172" s="40" t="s">
        <v>116</v>
      </c>
      <c r="D172" s="39" t="s">
        <v>49</v>
      </c>
      <c r="E172" s="43"/>
      <c r="F172" s="44">
        <f>5500/12</f>
        <v>458.33333333333331</v>
      </c>
    </row>
    <row r="173" spans="2:6" x14ac:dyDescent="0.2">
      <c r="B173" s="39" t="s">
        <v>110</v>
      </c>
      <c r="C173" s="40" t="s">
        <v>57</v>
      </c>
      <c r="D173" s="39" t="s">
        <v>117</v>
      </c>
      <c r="E173" s="45"/>
      <c r="F173" s="49">
        <v>245</v>
      </c>
    </row>
    <row r="174" spans="2:6" x14ac:dyDescent="0.2">
      <c r="B174" s="39" t="s">
        <v>110</v>
      </c>
      <c r="C174" s="40" t="s">
        <v>58</v>
      </c>
      <c r="D174" s="39" t="s">
        <v>118</v>
      </c>
      <c r="E174" s="45"/>
      <c r="F174" s="49">
        <v>180</v>
      </c>
    </row>
    <row r="175" spans="2:6" x14ac:dyDescent="0.2">
      <c r="B175" s="39" t="s">
        <v>110</v>
      </c>
      <c r="C175" s="40" t="s">
        <v>59</v>
      </c>
      <c r="D175" s="39" t="s">
        <v>119</v>
      </c>
      <c r="E175" s="45"/>
      <c r="F175" s="49">
        <v>49</v>
      </c>
    </row>
    <row r="176" spans="2:6" x14ac:dyDescent="0.2">
      <c r="B176" s="39" t="s">
        <v>110</v>
      </c>
      <c r="C176" s="40" t="s">
        <v>66</v>
      </c>
      <c r="D176" s="39" t="s">
        <v>119</v>
      </c>
      <c r="E176" s="45"/>
      <c r="F176" s="49">
        <v>89</v>
      </c>
    </row>
    <row r="177" spans="2:7" x14ac:dyDescent="0.2">
      <c r="B177" s="17" t="s">
        <v>108</v>
      </c>
      <c r="C177" s="14" t="s">
        <v>64</v>
      </c>
      <c r="D177" s="9">
        <v>25</v>
      </c>
      <c r="E177" s="15">
        <v>85</v>
      </c>
      <c r="F177" s="11"/>
    </row>
    <row r="178" spans="2:7" x14ac:dyDescent="0.2">
      <c r="B178" s="17" t="s">
        <v>108</v>
      </c>
      <c r="C178" s="14" t="s">
        <v>63</v>
      </c>
      <c r="D178" s="9">
        <v>25</v>
      </c>
      <c r="E178" s="15">
        <v>90</v>
      </c>
      <c r="F178" s="11"/>
    </row>
    <row r="179" spans="2:7" x14ac:dyDescent="0.2">
      <c r="B179" s="17" t="s">
        <v>108</v>
      </c>
      <c r="C179" s="14" t="s">
        <v>56</v>
      </c>
      <c r="D179" s="9">
        <v>25</v>
      </c>
      <c r="E179" s="15">
        <v>150</v>
      </c>
      <c r="F179" s="11"/>
    </row>
    <row r="180" spans="2:7" x14ac:dyDescent="0.2">
      <c r="B180" s="17" t="s">
        <v>108</v>
      </c>
      <c r="C180" s="14" t="s">
        <v>6</v>
      </c>
      <c r="D180" s="9">
        <v>28</v>
      </c>
      <c r="E180" s="15">
        <v>1200</v>
      </c>
      <c r="F180" s="11"/>
    </row>
    <row r="181" spans="2:7" x14ac:dyDescent="0.2">
      <c r="B181" s="17" t="s">
        <v>108</v>
      </c>
      <c r="C181" s="14" t="s">
        <v>39</v>
      </c>
      <c r="D181" s="9">
        <v>30</v>
      </c>
      <c r="E181" s="15">
        <v>100</v>
      </c>
      <c r="F181" s="11"/>
    </row>
    <row r="182" spans="2:7" x14ac:dyDescent="0.2">
      <c r="B182" s="17" t="s">
        <v>108</v>
      </c>
      <c r="C182" s="14" t="s">
        <v>188</v>
      </c>
      <c r="D182" s="9">
        <v>30</v>
      </c>
      <c r="E182" s="15">
        <v>430</v>
      </c>
      <c r="F182" s="11"/>
    </row>
    <row r="183" spans="2:7" x14ac:dyDescent="0.2">
      <c r="B183" s="17" t="s">
        <v>108</v>
      </c>
      <c r="C183" s="14" t="s">
        <v>187</v>
      </c>
      <c r="D183" s="9">
        <v>30</v>
      </c>
      <c r="E183" s="15">
        <v>450</v>
      </c>
      <c r="F183" s="11"/>
    </row>
    <row r="184" spans="2:7" x14ac:dyDescent="0.2">
      <c r="C184" s="12" t="s">
        <v>9</v>
      </c>
      <c r="D184" s="18"/>
      <c r="E184" s="16">
        <f>SUM(E156:E183)</f>
        <v>8586</v>
      </c>
      <c r="F184" s="11"/>
    </row>
    <row r="186" spans="2:7" ht="60" x14ac:dyDescent="0.2">
      <c r="C186" s="19" t="s">
        <v>7</v>
      </c>
      <c r="D186" s="20"/>
      <c r="E186" s="53">
        <f>E153-E184</f>
        <v>5375.01</v>
      </c>
      <c r="G186" s="57" t="s">
        <v>209</v>
      </c>
    </row>
    <row r="188" spans="2:7" ht="15.75" x14ac:dyDescent="0.25">
      <c r="B188" s="51" t="s">
        <v>69</v>
      </c>
      <c r="C188" s="56" t="s">
        <v>120</v>
      </c>
      <c r="D188" s="52"/>
      <c r="E188" s="52"/>
    </row>
    <row r="189" spans="2:7" x14ac:dyDescent="0.2">
      <c r="C189" s="5" t="s">
        <v>21</v>
      </c>
      <c r="D189" s="5" t="s">
        <v>2</v>
      </c>
      <c r="E189" s="5" t="s">
        <v>8</v>
      </c>
    </row>
    <row r="190" spans="2:7" x14ac:dyDescent="0.2">
      <c r="B190" s="17" t="s">
        <v>121</v>
      </c>
      <c r="C190" s="6" t="s">
        <v>29</v>
      </c>
      <c r="D190" s="7">
        <v>1</v>
      </c>
      <c r="E190" s="54">
        <v>5375.01</v>
      </c>
    </row>
    <row r="191" spans="2:7" x14ac:dyDescent="0.2">
      <c r="B191" s="17" t="s">
        <v>121</v>
      </c>
      <c r="C191" s="6" t="s">
        <v>3</v>
      </c>
      <c r="D191" s="7">
        <v>5</v>
      </c>
      <c r="E191" s="8">
        <v>650</v>
      </c>
    </row>
    <row r="192" spans="2:7" x14ac:dyDescent="0.2">
      <c r="B192" s="17" t="s">
        <v>121</v>
      </c>
      <c r="C192" s="6" t="s">
        <v>1</v>
      </c>
      <c r="D192" s="7">
        <v>30</v>
      </c>
      <c r="E192" s="8">
        <v>7400</v>
      </c>
    </row>
    <row r="193" spans="2:6" x14ac:dyDescent="0.2">
      <c r="B193" s="17" t="s">
        <v>121</v>
      </c>
      <c r="C193" s="6" t="s">
        <v>22</v>
      </c>
      <c r="D193" s="7">
        <v>30</v>
      </c>
      <c r="E193" s="8">
        <v>1200</v>
      </c>
    </row>
    <row r="194" spans="2:6" x14ac:dyDescent="0.2">
      <c r="C194" s="5" t="s">
        <v>9</v>
      </c>
      <c r="D194" s="9"/>
      <c r="E194" s="10">
        <f>SUM(E190:E193)</f>
        <v>14625.01</v>
      </c>
    </row>
    <row r="195" spans="2:6" x14ac:dyDescent="0.2">
      <c r="E195" s="11"/>
    </row>
    <row r="196" spans="2:6" x14ac:dyDescent="0.2">
      <c r="C196" s="13" t="s">
        <v>4</v>
      </c>
      <c r="D196" s="12" t="s">
        <v>2</v>
      </c>
      <c r="E196" s="13" t="s">
        <v>8</v>
      </c>
    </row>
    <row r="197" spans="2:6" x14ac:dyDescent="0.2">
      <c r="B197" s="39" t="s">
        <v>121</v>
      </c>
      <c r="C197" s="50" t="s">
        <v>40</v>
      </c>
      <c r="D197" s="41">
        <v>1</v>
      </c>
      <c r="E197" s="42">
        <f>SUM(F198:F199)</f>
        <v>395</v>
      </c>
      <c r="F197" s="48"/>
    </row>
    <row r="198" spans="2:6" x14ac:dyDescent="0.2">
      <c r="B198" s="39" t="s">
        <v>110</v>
      </c>
      <c r="C198" s="40" t="s">
        <v>60</v>
      </c>
      <c r="D198" s="39" t="s">
        <v>123</v>
      </c>
      <c r="E198" s="43"/>
      <c r="F198" s="44">
        <v>190</v>
      </c>
    </row>
    <row r="199" spans="2:6" x14ac:dyDescent="0.2">
      <c r="B199" s="39" t="s">
        <v>110</v>
      </c>
      <c r="C199" s="40" t="s">
        <v>57</v>
      </c>
      <c r="D199" s="39" t="s">
        <v>122</v>
      </c>
      <c r="E199" s="43"/>
      <c r="F199" s="44">
        <v>205</v>
      </c>
    </row>
    <row r="200" spans="2:6" x14ac:dyDescent="0.2">
      <c r="B200" s="17" t="s">
        <v>121</v>
      </c>
      <c r="C200" s="14" t="s">
        <v>53</v>
      </c>
      <c r="D200" s="9">
        <v>5</v>
      </c>
      <c r="E200" s="15">
        <v>110</v>
      </c>
    </row>
    <row r="201" spans="2:6" x14ac:dyDescent="0.2">
      <c r="B201" s="17" t="s">
        <v>121</v>
      </c>
      <c r="C201" s="14" t="s">
        <v>20</v>
      </c>
      <c r="D201" s="9">
        <v>5</v>
      </c>
      <c r="E201" s="15">
        <v>120</v>
      </c>
    </row>
    <row r="202" spans="2:6" x14ac:dyDescent="0.2">
      <c r="B202" s="17" t="s">
        <v>121</v>
      </c>
      <c r="C202" s="14" t="s">
        <v>52</v>
      </c>
      <c r="D202" s="9">
        <v>10</v>
      </c>
      <c r="E202" s="15">
        <v>130</v>
      </c>
    </row>
    <row r="203" spans="2:6" x14ac:dyDescent="0.2">
      <c r="B203" s="17" t="s">
        <v>121</v>
      </c>
      <c r="C203" s="14" t="s">
        <v>54</v>
      </c>
      <c r="D203" s="9">
        <v>10</v>
      </c>
      <c r="E203" s="15">
        <v>70</v>
      </c>
    </row>
    <row r="204" spans="2:6" x14ac:dyDescent="0.2">
      <c r="B204" s="17" t="s">
        <v>121</v>
      </c>
      <c r="C204" s="14" t="s">
        <v>55</v>
      </c>
      <c r="D204" s="9">
        <v>10</v>
      </c>
      <c r="E204" s="15">
        <v>40</v>
      </c>
    </row>
    <row r="205" spans="2:6" x14ac:dyDescent="0.2">
      <c r="B205" s="17" t="s">
        <v>121</v>
      </c>
      <c r="C205" s="14" t="s">
        <v>5</v>
      </c>
      <c r="D205" s="9">
        <v>15</v>
      </c>
      <c r="E205" s="15">
        <v>450</v>
      </c>
    </row>
    <row r="206" spans="2:6" x14ac:dyDescent="0.2">
      <c r="B206" s="17" t="s">
        <v>121</v>
      </c>
      <c r="C206" s="14" t="s">
        <v>124</v>
      </c>
      <c r="D206" s="9">
        <v>15</v>
      </c>
      <c r="E206" s="15">
        <v>1750</v>
      </c>
    </row>
    <row r="207" spans="2:6" x14ac:dyDescent="0.2">
      <c r="B207" s="17" t="s">
        <v>121</v>
      </c>
      <c r="C207" s="14" t="s">
        <v>30</v>
      </c>
      <c r="D207" s="9">
        <v>15</v>
      </c>
      <c r="E207" s="15">
        <v>490</v>
      </c>
    </row>
    <row r="208" spans="2:6" x14ac:dyDescent="0.2">
      <c r="B208" s="17" t="s">
        <v>121</v>
      </c>
      <c r="C208" s="14" t="s">
        <v>188</v>
      </c>
      <c r="D208" s="9">
        <v>15</v>
      </c>
      <c r="E208" s="15">
        <v>430</v>
      </c>
      <c r="F208" s="11"/>
    </row>
    <row r="209" spans="2:7" x14ac:dyDescent="0.2">
      <c r="B209" s="17" t="s">
        <v>121</v>
      </c>
      <c r="C209" s="14" t="s">
        <v>125</v>
      </c>
      <c r="D209" s="9">
        <v>20</v>
      </c>
      <c r="E209" s="15">
        <v>790</v>
      </c>
    </row>
    <row r="210" spans="2:7" x14ac:dyDescent="0.2">
      <c r="B210" s="39" t="s">
        <v>121</v>
      </c>
      <c r="C210" s="47" t="s">
        <v>31</v>
      </c>
      <c r="D210" s="41">
        <v>20</v>
      </c>
      <c r="E210" s="42">
        <f>SUM(F211:F217)</f>
        <v>1615</v>
      </c>
      <c r="F210" s="48"/>
    </row>
    <row r="211" spans="2:7" x14ac:dyDescent="0.2">
      <c r="B211" s="39" t="s">
        <v>33</v>
      </c>
      <c r="C211" s="40" t="s">
        <v>126</v>
      </c>
      <c r="D211" s="39" t="s">
        <v>47</v>
      </c>
      <c r="E211" s="43"/>
      <c r="F211" s="44">
        <f>2200/10</f>
        <v>220</v>
      </c>
    </row>
    <row r="212" spans="2:7" x14ac:dyDescent="0.2">
      <c r="B212" s="39" t="s">
        <v>32</v>
      </c>
      <c r="C212" s="40" t="s">
        <v>127</v>
      </c>
      <c r="D212" s="39" t="s">
        <v>48</v>
      </c>
      <c r="E212" s="43"/>
      <c r="F212" s="44">
        <f>1100/12</f>
        <v>91.666666666666671</v>
      </c>
    </row>
    <row r="213" spans="2:7" x14ac:dyDescent="0.2">
      <c r="B213" s="39" t="s">
        <v>36</v>
      </c>
      <c r="C213" s="40" t="s">
        <v>128</v>
      </c>
      <c r="D213" s="39" t="s">
        <v>49</v>
      </c>
      <c r="E213" s="43"/>
      <c r="F213" s="44">
        <f>5500/12</f>
        <v>458.33333333333331</v>
      </c>
    </row>
    <row r="214" spans="2:7" x14ac:dyDescent="0.2">
      <c r="B214" s="39" t="s">
        <v>132</v>
      </c>
      <c r="C214" s="40" t="s">
        <v>57</v>
      </c>
      <c r="D214" s="39" t="s">
        <v>129</v>
      </c>
      <c r="E214" s="45"/>
      <c r="F214" s="49">
        <v>245</v>
      </c>
    </row>
    <row r="215" spans="2:7" x14ac:dyDescent="0.2">
      <c r="B215" s="39" t="s">
        <v>132</v>
      </c>
      <c r="C215" s="40" t="s">
        <v>58</v>
      </c>
      <c r="D215" s="39" t="s">
        <v>130</v>
      </c>
      <c r="E215" s="45"/>
      <c r="F215" s="49">
        <v>200</v>
      </c>
      <c r="G215" s="55" t="s">
        <v>131</v>
      </c>
    </row>
    <row r="216" spans="2:7" x14ac:dyDescent="0.2">
      <c r="B216" s="39" t="s">
        <v>132</v>
      </c>
      <c r="C216" s="40" t="s">
        <v>59</v>
      </c>
      <c r="D216" s="39" t="s">
        <v>130</v>
      </c>
      <c r="E216" s="45"/>
      <c r="F216" s="49">
        <v>300</v>
      </c>
      <c r="G216" s="55" t="s">
        <v>131</v>
      </c>
    </row>
    <row r="217" spans="2:7" x14ac:dyDescent="0.2">
      <c r="B217" s="39" t="s">
        <v>132</v>
      </c>
      <c r="C217" s="40" t="s">
        <v>66</v>
      </c>
      <c r="D217" s="39" t="s">
        <v>130</v>
      </c>
      <c r="E217" s="45"/>
      <c r="F217" s="49">
        <v>100</v>
      </c>
      <c r="G217" s="55" t="s">
        <v>131</v>
      </c>
    </row>
    <row r="218" spans="2:7" x14ac:dyDescent="0.2">
      <c r="B218" s="17" t="s">
        <v>121</v>
      </c>
      <c r="C218" s="14" t="s">
        <v>64</v>
      </c>
      <c r="D218" s="9">
        <v>25</v>
      </c>
      <c r="E218" s="15">
        <v>85</v>
      </c>
      <c r="F218" s="11"/>
    </row>
    <row r="219" spans="2:7" x14ac:dyDescent="0.2">
      <c r="B219" s="17" t="s">
        <v>121</v>
      </c>
      <c r="C219" s="14" t="s">
        <v>63</v>
      </c>
      <c r="D219" s="9">
        <v>25</v>
      </c>
      <c r="E219" s="15">
        <v>90</v>
      </c>
      <c r="F219" s="11"/>
    </row>
    <row r="220" spans="2:7" x14ac:dyDescent="0.2">
      <c r="B220" s="17" t="s">
        <v>121</v>
      </c>
      <c r="C220" s="14" t="s">
        <v>56</v>
      </c>
      <c r="D220" s="9">
        <v>25</v>
      </c>
      <c r="E220" s="15">
        <v>150</v>
      </c>
      <c r="F220" s="11"/>
    </row>
    <row r="221" spans="2:7" x14ac:dyDescent="0.2">
      <c r="B221" s="17" t="s">
        <v>121</v>
      </c>
      <c r="C221" s="14" t="s">
        <v>6</v>
      </c>
      <c r="D221" s="9">
        <v>28</v>
      </c>
      <c r="E221" s="15">
        <v>1200</v>
      </c>
      <c r="F221" s="11"/>
    </row>
    <row r="222" spans="2:7" x14ac:dyDescent="0.2">
      <c r="B222" s="17" t="s">
        <v>121</v>
      </c>
      <c r="C222" s="14" t="s">
        <v>39</v>
      </c>
      <c r="D222" s="9">
        <v>30</v>
      </c>
      <c r="E222" s="15">
        <v>100</v>
      </c>
      <c r="F222" s="11"/>
    </row>
    <row r="223" spans="2:7" x14ac:dyDescent="0.2">
      <c r="B223" s="17" t="s">
        <v>121</v>
      </c>
      <c r="C223" s="14" t="s">
        <v>188</v>
      </c>
      <c r="D223" s="9">
        <v>30</v>
      </c>
      <c r="E223" s="15">
        <v>430</v>
      </c>
      <c r="F223" s="11"/>
    </row>
    <row r="224" spans="2:7" x14ac:dyDescent="0.2">
      <c r="B224" s="17" t="s">
        <v>121</v>
      </c>
      <c r="C224" s="14" t="s">
        <v>187</v>
      </c>
      <c r="D224" s="9">
        <v>30</v>
      </c>
      <c r="E224" s="15">
        <v>300</v>
      </c>
      <c r="F224" s="11"/>
      <c r="G224" s="55"/>
    </row>
    <row r="225" spans="2:7" x14ac:dyDescent="0.2">
      <c r="C225" s="12" t="s">
        <v>9</v>
      </c>
      <c r="D225" s="18"/>
      <c r="E225" s="16">
        <f>SUM(E197:E224)</f>
        <v>8745</v>
      </c>
      <c r="F225" s="11"/>
    </row>
    <row r="227" spans="2:7" x14ac:dyDescent="0.2">
      <c r="C227" s="19" t="s">
        <v>7</v>
      </c>
      <c r="D227" s="20"/>
      <c r="E227" s="53">
        <f>E194-E225</f>
        <v>5880.01</v>
      </c>
      <c r="G227" s="55"/>
    </row>
    <row r="229" spans="2:7" ht="15.75" x14ac:dyDescent="0.25">
      <c r="B229" s="51" t="s">
        <v>69</v>
      </c>
      <c r="C229" s="56" t="s">
        <v>133</v>
      </c>
      <c r="D229" s="52"/>
      <c r="E229" s="52"/>
    </row>
    <row r="230" spans="2:7" x14ac:dyDescent="0.2">
      <c r="C230" s="5" t="s">
        <v>21</v>
      </c>
      <c r="D230" s="5" t="s">
        <v>2</v>
      </c>
      <c r="E230" s="5" t="s">
        <v>8</v>
      </c>
    </row>
    <row r="231" spans="2:7" x14ac:dyDescent="0.2">
      <c r="B231" s="17" t="s">
        <v>134</v>
      </c>
      <c r="C231" s="6" t="s">
        <v>29</v>
      </c>
      <c r="D231" s="7">
        <v>1</v>
      </c>
      <c r="E231" s="54">
        <f>E227</f>
        <v>5880.01</v>
      </c>
    </row>
    <row r="232" spans="2:7" x14ac:dyDescent="0.2">
      <c r="B232" s="17" t="s">
        <v>134</v>
      </c>
      <c r="C232" s="6" t="s">
        <v>3</v>
      </c>
      <c r="D232" s="7">
        <v>5</v>
      </c>
      <c r="E232" s="8">
        <v>650</v>
      </c>
    </row>
    <row r="233" spans="2:7" x14ac:dyDescent="0.2">
      <c r="B233" s="17" t="s">
        <v>134</v>
      </c>
      <c r="C233" s="6" t="s">
        <v>1</v>
      </c>
      <c r="D233" s="7">
        <v>30</v>
      </c>
      <c r="E233" s="8">
        <v>7400</v>
      </c>
    </row>
    <row r="234" spans="2:7" x14ac:dyDescent="0.2">
      <c r="B234" s="17" t="s">
        <v>134</v>
      </c>
      <c r="C234" s="6" t="s">
        <v>22</v>
      </c>
      <c r="D234" s="7">
        <v>30</v>
      </c>
      <c r="E234" s="8">
        <v>1600</v>
      </c>
      <c r="G234" s="55" t="s">
        <v>131</v>
      </c>
    </row>
    <row r="235" spans="2:7" x14ac:dyDescent="0.2">
      <c r="C235" s="5" t="s">
        <v>9</v>
      </c>
      <c r="D235" s="9"/>
      <c r="E235" s="10">
        <f>SUM(E231:E234)</f>
        <v>15530.01</v>
      </c>
    </row>
    <row r="236" spans="2:7" x14ac:dyDescent="0.2">
      <c r="E236" s="11"/>
    </row>
    <row r="237" spans="2:7" x14ac:dyDescent="0.2">
      <c r="C237" s="13" t="s">
        <v>4</v>
      </c>
      <c r="D237" s="12" t="s">
        <v>2</v>
      </c>
      <c r="E237" s="13" t="s">
        <v>8</v>
      </c>
    </row>
    <row r="238" spans="2:7" x14ac:dyDescent="0.2">
      <c r="B238" s="39" t="s">
        <v>134</v>
      </c>
      <c r="C238" s="50" t="s">
        <v>40</v>
      </c>
      <c r="D238" s="41">
        <v>1</v>
      </c>
      <c r="E238" s="42">
        <f>SUM(F239:F240)</f>
        <v>450</v>
      </c>
      <c r="F238" s="48"/>
    </row>
    <row r="239" spans="2:7" x14ac:dyDescent="0.2">
      <c r="B239" s="39" t="s">
        <v>135</v>
      </c>
      <c r="C239" s="40" t="s">
        <v>60</v>
      </c>
      <c r="D239" s="39" t="s">
        <v>130</v>
      </c>
      <c r="E239" s="43"/>
      <c r="F239" s="44">
        <v>200</v>
      </c>
    </row>
    <row r="240" spans="2:7" x14ac:dyDescent="0.2">
      <c r="B240" s="39" t="s">
        <v>135</v>
      </c>
      <c r="C240" s="40" t="s">
        <v>57</v>
      </c>
      <c r="D240" s="39" t="s">
        <v>130</v>
      </c>
      <c r="E240" s="43"/>
      <c r="F240" s="44">
        <v>250</v>
      </c>
    </row>
    <row r="241" spans="2:7" x14ac:dyDescent="0.2">
      <c r="B241" s="17" t="s">
        <v>134</v>
      </c>
      <c r="C241" s="14" t="s">
        <v>53</v>
      </c>
      <c r="D241" s="9">
        <v>5</v>
      </c>
      <c r="E241" s="15">
        <v>110</v>
      </c>
    </row>
    <row r="242" spans="2:7" x14ac:dyDescent="0.2">
      <c r="B242" s="17" t="s">
        <v>134</v>
      </c>
      <c r="C242" s="14" t="s">
        <v>20</v>
      </c>
      <c r="D242" s="9">
        <v>5</v>
      </c>
      <c r="E242" s="15">
        <v>120</v>
      </c>
    </row>
    <row r="243" spans="2:7" x14ac:dyDescent="0.2">
      <c r="B243" s="17" t="s">
        <v>134</v>
      </c>
      <c r="C243" s="14" t="s">
        <v>52</v>
      </c>
      <c r="D243" s="9">
        <v>10</v>
      </c>
      <c r="E243" s="15">
        <v>130</v>
      </c>
    </row>
    <row r="244" spans="2:7" x14ac:dyDescent="0.2">
      <c r="B244" s="17" t="s">
        <v>134</v>
      </c>
      <c r="C244" s="14" t="s">
        <v>54</v>
      </c>
      <c r="D244" s="9">
        <v>10</v>
      </c>
      <c r="E244" s="15">
        <v>70</v>
      </c>
    </row>
    <row r="245" spans="2:7" x14ac:dyDescent="0.2">
      <c r="B245" s="17" t="s">
        <v>134</v>
      </c>
      <c r="C245" s="14" t="s">
        <v>55</v>
      </c>
      <c r="D245" s="9">
        <v>10</v>
      </c>
      <c r="E245" s="15">
        <v>40</v>
      </c>
    </row>
    <row r="246" spans="2:7" x14ac:dyDescent="0.2">
      <c r="B246" s="17" t="s">
        <v>134</v>
      </c>
      <c r="C246" s="14" t="s">
        <v>5</v>
      </c>
      <c r="D246" s="9">
        <v>15</v>
      </c>
      <c r="E246" s="15">
        <v>450</v>
      </c>
    </row>
    <row r="247" spans="2:7" x14ac:dyDescent="0.2">
      <c r="B247" s="17" t="s">
        <v>134</v>
      </c>
      <c r="C247" s="14" t="s">
        <v>136</v>
      </c>
      <c r="D247" s="9">
        <v>15</v>
      </c>
      <c r="E247" s="15">
        <v>1750</v>
      </c>
    </row>
    <row r="248" spans="2:7" x14ac:dyDescent="0.2">
      <c r="B248" s="17" t="s">
        <v>134</v>
      </c>
      <c r="C248" s="14" t="s">
        <v>30</v>
      </c>
      <c r="D248" s="9">
        <v>15</v>
      </c>
      <c r="E248" s="15">
        <v>490</v>
      </c>
    </row>
    <row r="249" spans="2:7" x14ac:dyDescent="0.2">
      <c r="B249" s="17" t="s">
        <v>134</v>
      </c>
      <c r="C249" s="14" t="s">
        <v>188</v>
      </c>
      <c r="D249" s="9">
        <v>15</v>
      </c>
      <c r="E249" s="15">
        <v>430</v>
      </c>
    </row>
    <row r="250" spans="2:7" x14ac:dyDescent="0.2">
      <c r="B250" s="17" t="s">
        <v>134</v>
      </c>
      <c r="C250" s="14" t="s">
        <v>137</v>
      </c>
      <c r="D250" s="9">
        <v>20</v>
      </c>
      <c r="E250" s="15">
        <v>790</v>
      </c>
    </row>
    <row r="251" spans="2:7" x14ac:dyDescent="0.2">
      <c r="B251" s="39" t="s">
        <v>134</v>
      </c>
      <c r="C251" s="47" t="s">
        <v>31</v>
      </c>
      <c r="D251" s="41">
        <v>20</v>
      </c>
      <c r="E251" s="42">
        <f>SUM(F252:F258)</f>
        <v>1615</v>
      </c>
      <c r="F251" s="48"/>
    </row>
    <row r="252" spans="2:7" x14ac:dyDescent="0.2">
      <c r="B252" s="39" t="s">
        <v>33</v>
      </c>
      <c r="C252" s="40" t="s">
        <v>138</v>
      </c>
      <c r="D252" s="39" t="s">
        <v>47</v>
      </c>
      <c r="E252" s="43"/>
      <c r="F252" s="44">
        <f>2200/10</f>
        <v>220</v>
      </c>
    </row>
    <row r="253" spans="2:7" x14ac:dyDescent="0.2">
      <c r="B253" s="39" t="s">
        <v>32</v>
      </c>
      <c r="C253" s="40" t="s">
        <v>139</v>
      </c>
      <c r="D253" s="39" t="s">
        <v>48</v>
      </c>
      <c r="E253" s="43"/>
      <c r="F253" s="44">
        <f>1100/12</f>
        <v>91.666666666666671</v>
      </c>
    </row>
    <row r="254" spans="2:7" x14ac:dyDescent="0.2">
      <c r="B254" s="39" t="s">
        <v>36</v>
      </c>
      <c r="C254" s="40" t="s">
        <v>140</v>
      </c>
      <c r="D254" s="39" t="s">
        <v>49</v>
      </c>
      <c r="E254" s="43"/>
      <c r="F254" s="44">
        <f>5500/12</f>
        <v>458.33333333333331</v>
      </c>
    </row>
    <row r="255" spans="2:7" x14ac:dyDescent="0.2">
      <c r="B255" s="39" t="s">
        <v>135</v>
      </c>
      <c r="C255" s="40" t="s">
        <v>57</v>
      </c>
      <c r="D255" s="39" t="s">
        <v>130</v>
      </c>
      <c r="E255" s="45"/>
      <c r="F255" s="49">
        <v>245</v>
      </c>
      <c r="G255" s="55" t="s">
        <v>131</v>
      </c>
    </row>
    <row r="256" spans="2:7" x14ac:dyDescent="0.2">
      <c r="B256" s="39" t="s">
        <v>135</v>
      </c>
      <c r="C256" s="40" t="s">
        <v>58</v>
      </c>
      <c r="D256" s="39" t="s">
        <v>130</v>
      </c>
      <c r="E256" s="45"/>
      <c r="F256" s="49">
        <v>200</v>
      </c>
      <c r="G256" s="55" t="s">
        <v>131</v>
      </c>
    </row>
    <row r="257" spans="2:7" x14ac:dyDescent="0.2">
      <c r="B257" s="39" t="s">
        <v>135</v>
      </c>
      <c r="C257" s="40" t="s">
        <v>59</v>
      </c>
      <c r="D257" s="39" t="s">
        <v>130</v>
      </c>
      <c r="E257" s="45"/>
      <c r="F257" s="49">
        <v>300</v>
      </c>
      <c r="G257" s="55" t="s">
        <v>131</v>
      </c>
    </row>
    <row r="258" spans="2:7" x14ac:dyDescent="0.2">
      <c r="B258" s="39" t="s">
        <v>135</v>
      </c>
      <c r="C258" s="40" t="s">
        <v>66</v>
      </c>
      <c r="D258" s="39" t="s">
        <v>130</v>
      </c>
      <c r="E258" s="45"/>
      <c r="F258" s="49">
        <v>100</v>
      </c>
      <c r="G258" s="55" t="s">
        <v>131</v>
      </c>
    </row>
    <row r="259" spans="2:7" x14ac:dyDescent="0.2">
      <c r="B259" s="17" t="s">
        <v>134</v>
      </c>
      <c r="C259" s="14" t="s">
        <v>64</v>
      </c>
      <c r="D259" s="9">
        <v>25</v>
      </c>
      <c r="E259" s="15">
        <v>85</v>
      </c>
      <c r="F259" s="11"/>
    </row>
    <row r="260" spans="2:7" x14ac:dyDescent="0.2">
      <c r="B260" s="17" t="s">
        <v>134</v>
      </c>
      <c r="C260" s="14" t="s">
        <v>63</v>
      </c>
      <c r="D260" s="9">
        <v>25</v>
      </c>
      <c r="E260" s="15">
        <v>90</v>
      </c>
      <c r="F260" s="11"/>
    </row>
    <row r="261" spans="2:7" x14ac:dyDescent="0.2">
      <c r="B261" s="17" t="s">
        <v>134</v>
      </c>
      <c r="C261" s="14" t="s">
        <v>56</v>
      </c>
      <c r="D261" s="9">
        <v>25</v>
      </c>
      <c r="E261" s="15">
        <v>150</v>
      </c>
      <c r="F261" s="11"/>
    </row>
    <row r="262" spans="2:7" x14ac:dyDescent="0.2">
      <c r="B262" s="17" t="s">
        <v>134</v>
      </c>
      <c r="C262" s="14" t="s">
        <v>6</v>
      </c>
      <c r="D262" s="9">
        <v>28</v>
      </c>
      <c r="E262" s="15">
        <v>1200</v>
      </c>
      <c r="F262" s="11"/>
    </row>
    <row r="263" spans="2:7" x14ac:dyDescent="0.2">
      <c r="B263" s="17" t="s">
        <v>134</v>
      </c>
      <c r="C263" s="14" t="s">
        <v>39</v>
      </c>
      <c r="D263" s="9">
        <v>30</v>
      </c>
      <c r="E263" s="15">
        <v>100</v>
      </c>
      <c r="F263" s="11"/>
    </row>
    <row r="264" spans="2:7" x14ac:dyDescent="0.2">
      <c r="B264" s="17" t="s">
        <v>134</v>
      </c>
      <c r="C264" s="14" t="s">
        <v>188</v>
      </c>
      <c r="D264" s="9">
        <v>30</v>
      </c>
      <c r="E264" s="15">
        <v>430</v>
      </c>
      <c r="F264" s="11"/>
    </row>
    <row r="265" spans="2:7" x14ac:dyDescent="0.2">
      <c r="B265" s="17" t="s">
        <v>134</v>
      </c>
      <c r="C265" s="14" t="s">
        <v>187</v>
      </c>
      <c r="D265" s="9">
        <v>30</v>
      </c>
      <c r="E265" s="15">
        <v>300</v>
      </c>
      <c r="F265" s="11"/>
      <c r="G265" s="55"/>
    </row>
    <row r="266" spans="2:7" x14ac:dyDescent="0.2">
      <c r="C266" s="12" t="s">
        <v>9</v>
      </c>
      <c r="D266" s="18"/>
      <c r="E266" s="16">
        <f>SUM(E238:E265)</f>
        <v>8800</v>
      </c>
      <c r="F266" s="11"/>
    </row>
    <row r="268" spans="2:7" x14ac:dyDescent="0.2">
      <c r="C268" s="19" t="s">
        <v>7</v>
      </c>
      <c r="D268" s="20"/>
      <c r="E268" s="53">
        <f>E235-E266</f>
        <v>6730.01</v>
      </c>
    </row>
    <row r="270" spans="2:7" ht="15.75" x14ac:dyDescent="0.25">
      <c r="B270" s="51" t="s">
        <v>69</v>
      </c>
      <c r="C270" s="56" t="s">
        <v>141</v>
      </c>
      <c r="D270" s="52"/>
      <c r="E270" s="52"/>
    </row>
    <row r="271" spans="2:7" x14ac:dyDescent="0.2">
      <c r="C271" s="5" t="s">
        <v>21</v>
      </c>
      <c r="D271" s="5" t="s">
        <v>2</v>
      </c>
      <c r="E271" s="5" t="s">
        <v>8</v>
      </c>
    </row>
    <row r="272" spans="2:7" x14ac:dyDescent="0.2">
      <c r="B272" s="17" t="s">
        <v>142</v>
      </c>
      <c r="C272" s="6" t="s">
        <v>29</v>
      </c>
      <c r="D272" s="7">
        <v>1</v>
      </c>
      <c r="E272" s="54">
        <f>E268</f>
        <v>6730.01</v>
      </c>
    </row>
    <row r="273" spans="2:7" x14ac:dyDescent="0.2">
      <c r="B273" s="17" t="s">
        <v>142</v>
      </c>
      <c r="C273" s="6" t="s">
        <v>3</v>
      </c>
      <c r="D273" s="7">
        <v>5</v>
      </c>
      <c r="E273" s="8">
        <v>650</v>
      </c>
    </row>
    <row r="274" spans="2:7" x14ac:dyDescent="0.2">
      <c r="B274" s="17" t="s">
        <v>142</v>
      </c>
      <c r="C274" s="6" t="s">
        <v>1</v>
      </c>
      <c r="D274" s="7">
        <v>30</v>
      </c>
      <c r="E274" s="8">
        <v>7400</v>
      </c>
    </row>
    <row r="275" spans="2:7" x14ac:dyDescent="0.2">
      <c r="B275" s="17" t="s">
        <v>142</v>
      </c>
      <c r="C275" s="6" t="s">
        <v>22</v>
      </c>
      <c r="D275" s="7">
        <v>30</v>
      </c>
      <c r="E275" s="8">
        <v>1600</v>
      </c>
      <c r="G275" s="55" t="s">
        <v>131</v>
      </c>
    </row>
    <row r="276" spans="2:7" x14ac:dyDescent="0.2">
      <c r="C276" s="5" t="s">
        <v>9</v>
      </c>
      <c r="D276" s="9"/>
      <c r="E276" s="10">
        <f>SUM(E272:E275)</f>
        <v>16380.01</v>
      </c>
    </row>
    <row r="277" spans="2:7" x14ac:dyDescent="0.2">
      <c r="E277" s="11"/>
    </row>
    <row r="278" spans="2:7" x14ac:dyDescent="0.2">
      <c r="C278" s="13" t="s">
        <v>4</v>
      </c>
      <c r="D278" s="12" t="s">
        <v>2</v>
      </c>
      <c r="E278" s="13" t="s">
        <v>8</v>
      </c>
    </row>
    <row r="279" spans="2:7" x14ac:dyDescent="0.2">
      <c r="B279" s="39" t="s">
        <v>142</v>
      </c>
      <c r="C279" s="50" t="s">
        <v>40</v>
      </c>
      <c r="D279" s="41">
        <v>1</v>
      </c>
      <c r="E279" s="42">
        <f>SUM(F280:F281)</f>
        <v>450</v>
      </c>
      <c r="F279" s="48"/>
    </row>
    <row r="280" spans="2:7" x14ac:dyDescent="0.2">
      <c r="B280" s="39" t="s">
        <v>143</v>
      </c>
      <c r="C280" s="40" t="s">
        <v>60</v>
      </c>
      <c r="D280" s="39" t="s">
        <v>130</v>
      </c>
      <c r="E280" s="43"/>
      <c r="F280" s="44">
        <v>200</v>
      </c>
    </row>
    <row r="281" spans="2:7" x14ac:dyDescent="0.2">
      <c r="B281" s="39" t="s">
        <v>143</v>
      </c>
      <c r="C281" s="40" t="s">
        <v>57</v>
      </c>
      <c r="D281" s="39" t="s">
        <v>130</v>
      </c>
      <c r="E281" s="43"/>
      <c r="F281" s="44">
        <v>250</v>
      </c>
    </row>
    <row r="282" spans="2:7" x14ac:dyDescent="0.2">
      <c r="B282" s="17" t="s">
        <v>142</v>
      </c>
      <c r="C282" s="14" t="s">
        <v>53</v>
      </c>
      <c r="D282" s="9">
        <v>5</v>
      </c>
      <c r="E282" s="15">
        <v>110</v>
      </c>
    </row>
    <row r="283" spans="2:7" x14ac:dyDescent="0.2">
      <c r="B283" s="17" t="s">
        <v>142</v>
      </c>
      <c r="C283" s="14" t="s">
        <v>20</v>
      </c>
      <c r="D283" s="9">
        <v>5</v>
      </c>
      <c r="E283" s="15">
        <v>120</v>
      </c>
    </row>
    <row r="284" spans="2:7" x14ac:dyDescent="0.2">
      <c r="B284" s="17" t="s">
        <v>142</v>
      </c>
      <c r="C284" s="14" t="s">
        <v>52</v>
      </c>
      <c r="D284" s="9">
        <v>10</v>
      </c>
      <c r="E284" s="15">
        <v>130</v>
      </c>
    </row>
    <row r="285" spans="2:7" x14ac:dyDescent="0.2">
      <c r="B285" s="17" t="s">
        <v>142</v>
      </c>
      <c r="C285" s="14" t="s">
        <v>54</v>
      </c>
      <c r="D285" s="9">
        <v>10</v>
      </c>
      <c r="E285" s="15">
        <v>70</v>
      </c>
    </row>
    <row r="286" spans="2:7" x14ac:dyDescent="0.2">
      <c r="B286" s="17" t="s">
        <v>142</v>
      </c>
      <c r="C286" s="14" t="s">
        <v>55</v>
      </c>
      <c r="D286" s="9">
        <v>10</v>
      </c>
      <c r="E286" s="15">
        <v>40</v>
      </c>
    </row>
    <row r="287" spans="2:7" x14ac:dyDescent="0.2">
      <c r="B287" s="17" t="s">
        <v>142</v>
      </c>
      <c r="C287" s="14" t="s">
        <v>5</v>
      </c>
      <c r="D287" s="9">
        <v>15</v>
      </c>
      <c r="E287" s="15">
        <v>450</v>
      </c>
    </row>
    <row r="288" spans="2:7" x14ac:dyDescent="0.2">
      <c r="B288" s="17" t="s">
        <v>142</v>
      </c>
      <c r="C288" s="14" t="s">
        <v>144</v>
      </c>
      <c r="D288" s="9">
        <v>15</v>
      </c>
      <c r="E288" s="15">
        <v>1750</v>
      </c>
    </row>
    <row r="289" spans="2:7" x14ac:dyDescent="0.2">
      <c r="B289" s="17" t="s">
        <v>142</v>
      </c>
      <c r="C289" s="14" t="s">
        <v>30</v>
      </c>
      <c r="D289" s="9">
        <v>15</v>
      </c>
      <c r="E289" s="15">
        <v>490</v>
      </c>
    </row>
    <row r="290" spans="2:7" x14ac:dyDescent="0.2">
      <c r="B290" s="17" t="s">
        <v>142</v>
      </c>
      <c r="C290" s="14" t="s">
        <v>188</v>
      </c>
      <c r="D290" s="9">
        <v>15</v>
      </c>
      <c r="E290" s="15">
        <v>430</v>
      </c>
    </row>
    <row r="291" spans="2:7" x14ac:dyDescent="0.2">
      <c r="B291" s="17" t="s">
        <v>142</v>
      </c>
      <c r="C291" s="14" t="s">
        <v>145</v>
      </c>
      <c r="D291" s="9">
        <v>20</v>
      </c>
      <c r="E291" s="15">
        <v>790</v>
      </c>
    </row>
    <row r="292" spans="2:7" x14ac:dyDescent="0.2">
      <c r="B292" s="39" t="s">
        <v>142</v>
      </c>
      <c r="C292" s="47" t="s">
        <v>31</v>
      </c>
      <c r="D292" s="41">
        <v>20</v>
      </c>
      <c r="E292" s="42">
        <f>SUM(F293:F299)</f>
        <v>1615</v>
      </c>
      <c r="F292" s="48"/>
    </row>
    <row r="293" spans="2:7" x14ac:dyDescent="0.2">
      <c r="B293" s="39" t="s">
        <v>33</v>
      </c>
      <c r="C293" s="40" t="s">
        <v>146</v>
      </c>
      <c r="D293" s="39" t="s">
        <v>47</v>
      </c>
      <c r="E293" s="43"/>
      <c r="F293" s="44">
        <f>2200/10</f>
        <v>220</v>
      </c>
    </row>
    <row r="294" spans="2:7" x14ac:dyDescent="0.2">
      <c r="B294" s="39" t="s">
        <v>32</v>
      </c>
      <c r="C294" s="40" t="s">
        <v>147</v>
      </c>
      <c r="D294" s="39" t="s">
        <v>48</v>
      </c>
      <c r="E294" s="43"/>
      <c r="F294" s="44">
        <f>1100/12</f>
        <v>91.666666666666671</v>
      </c>
    </row>
    <row r="295" spans="2:7" x14ac:dyDescent="0.2">
      <c r="B295" s="39" t="s">
        <v>36</v>
      </c>
      <c r="C295" s="40" t="s">
        <v>148</v>
      </c>
      <c r="D295" s="39" t="s">
        <v>49</v>
      </c>
      <c r="E295" s="43"/>
      <c r="F295" s="44">
        <f>5500/12</f>
        <v>458.33333333333331</v>
      </c>
    </row>
    <row r="296" spans="2:7" x14ac:dyDescent="0.2">
      <c r="B296" s="39" t="s">
        <v>143</v>
      </c>
      <c r="C296" s="40" t="s">
        <v>57</v>
      </c>
      <c r="D296" s="39" t="s">
        <v>130</v>
      </c>
      <c r="E296" s="45"/>
      <c r="F296" s="49">
        <v>245</v>
      </c>
      <c r="G296" s="55" t="s">
        <v>131</v>
      </c>
    </row>
    <row r="297" spans="2:7" x14ac:dyDescent="0.2">
      <c r="B297" s="39" t="s">
        <v>143</v>
      </c>
      <c r="C297" s="40" t="s">
        <v>58</v>
      </c>
      <c r="D297" s="39" t="s">
        <v>130</v>
      </c>
      <c r="E297" s="45"/>
      <c r="F297" s="49">
        <v>200</v>
      </c>
      <c r="G297" s="55" t="s">
        <v>131</v>
      </c>
    </row>
    <row r="298" spans="2:7" x14ac:dyDescent="0.2">
      <c r="B298" s="39" t="s">
        <v>143</v>
      </c>
      <c r="C298" s="40" t="s">
        <v>59</v>
      </c>
      <c r="D298" s="39" t="s">
        <v>130</v>
      </c>
      <c r="E298" s="45"/>
      <c r="F298" s="49">
        <v>300</v>
      </c>
      <c r="G298" s="55" t="s">
        <v>131</v>
      </c>
    </row>
    <row r="299" spans="2:7" x14ac:dyDescent="0.2">
      <c r="B299" s="39" t="s">
        <v>143</v>
      </c>
      <c r="C299" s="40" t="s">
        <v>66</v>
      </c>
      <c r="D299" s="39" t="s">
        <v>130</v>
      </c>
      <c r="E299" s="45"/>
      <c r="F299" s="49">
        <v>100</v>
      </c>
      <c r="G299" s="55" t="s">
        <v>131</v>
      </c>
    </row>
    <row r="300" spans="2:7" x14ac:dyDescent="0.2">
      <c r="B300" s="17" t="s">
        <v>142</v>
      </c>
      <c r="C300" s="14" t="s">
        <v>64</v>
      </c>
      <c r="D300" s="9">
        <v>25</v>
      </c>
      <c r="E300" s="15">
        <v>85</v>
      </c>
      <c r="F300" s="11"/>
    </row>
    <row r="301" spans="2:7" x14ac:dyDescent="0.2">
      <c r="B301" s="17" t="s">
        <v>142</v>
      </c>
      <c r="C301" s="14" t="s">
        <v>63</v>
      </c>
      <c r="D301" s="9">
        <v>25</v>
      </c>
      <c r="E301" s="15">
        <v>90</v>
      </c>
      <c r="F301" s="11"/>
    </row>
    <row r="302" spans="2:7" x14ac:dyDescent="0.2">
      <c r="B302" s="17" t="s">
        <v>142</v>
      </c>
      <c r="C302" s="14" t="s">
        <v>56</v>
      </c>
      <c r="D302" s="9">
        <v>25</v>
      </c>
      <c r="E302" s="15">
        <v>150</v>
      </c>
      <c r="F302" s="11"/>
    </row>
    <row r="303" spans="2:7" x14ac:dyDescent="0.2">
      <c r="B303" s="17" t="s">
        <v>142</v>
      </c>
      <c r="C303" s="14" t="s">
        <v>6</v>
      </c>
      <c r="D303" s="9">
        <v>28</v>
      </c>
      <c r="E303" s="15">
        <v>1200</v>
      </c>
      <c r="F303" s="11"/>
    </row>
    <row r="304" spans="2:7" x14ac:dyDescent="0.2">
      <c r="B304" s="17" t="s">
        <v>142</v>
      </c>
      <c r="C304" s="14" t="s">
        <v>39</v>
      </c>
      <c r="D304" s="9">
        <v>30</v>
      </c>
      <c r="E304" s="15">
        <v>100</v>
      </c>
      <c r="F304" s="11"/>
    </row>
    <row r="305" spans="2:7" x14ac:dyDescent="0.2">
      <c r="B305" s="17" t="s">
        <v>142</v>
      </c>
      <c r="C305" s="14" t="s">
        <v>188</v>
      </c>
      <c r="D305" s="9">
        <v>30</v>
      </c>
      <c r="E305" s="15">
        <v>430</v>
      </c>
      <c r="F305" s="11"/>
    </row>
    <row r="306" spans="2:7" x14ac:dyDescent="0.2">
      <c r="B306" s="17" t="s">
        <v>142</v>
      </c>
      <c r="C306" s="14" t="s">
        <v>187</v>
      </c>
      <c r="D306" s="9">
        <v>30</v>
      </c>
      <c r="E306" s="15">
        <v>300</v>
      </c>
      <c r="F306" s="11"/>
      <c r="G306" s="55"/>
    </row>
    <row r="307" spans="2:7" x14ac:dyDescent="0.2">
      <c r="C307" s="12" t="s">
        <v>9</v>
      </c>
      <c r="D307" s="18"/>
      <c r="E307" s="16">
        <f>SUM(E279:E306)</f>
        <v>8800</v>
      </c>
      <c r="F307" s="11"/>
    </row>
    <row r="309" spans="2:7" x14ac:dyDescent="0.2">
      <c r="C309" s="19" t="s">
        <v>7</v>
      </c>
      <c r="D309" s="20"/>
      <c r="E309" s="53">
        <f>E276-E307</f>
        <v>7580.01</v>
      </c>
    </row>
    <row r="311" spans="2:7" ht="15.75" x14ac:dyDescent="0.25">
      <c r="B311" s="51" t="s">
        <v>69</v>
      </c>
      <c r="C311" s="56" t="s">
        <v>149</v>
      </c>
      <c r="D311" s="52"/>
      <c r="E311" s="52"/>
    </row>
    <row r="312" spans="2:7" x14ac:dyDescent="0.2">
      <c r="C312" s="5" t="s">
        <v>21</v>
      </c>
      <c r="D312" s="5" t="s">
        <v>2</v>
      </c>
      <c r="E312" s="5" t="s">
        <v>8</v>
      </c>
    </row>
    <row r="313" spans="2:7" x14ac:dyDescent="0.2">
      <c r="B313" s="17" t="s">
        <v>150</v>
      </c>
      <c r="C313" s="6" t="s">
        <v>29</v>
      </c>
      <c r="D313" s="7">
        <v>1</v>
      </c>
      <c r="E313" s="54">
        <f>E309</f>
        <v>7580.01</v>
      </c>
    </row>
    <row r="314" spans="2:7" x14ac:dyDescent="0.2">
      <c r="B314" s="17" t="s">
        <v>150</v>
      </c>
      <c r="C314" s="6" t="s">
        <v>3</v>
      </c>
      <c r="D314" s="7">
        <v>5</v>
      </c>
      <c r="E314" s="8">
        <v>650</v>
      </c>
    </row>
    <row r="315" spans="2:7" x14ac:dyDescent="0.2">
      <c r="B315" s="17" t="s">
        <v>150</v>
      </c>
      <c r="C315" s="6" t="s">
        <v>1</v>
      </c>
      <c r="D315" s="7">
        <v>30</v>
      </c>
      <c r="E315" s="8">
        <v>7400</v>
      </c>
    </row>
    <row r="316" spans="2:7" x14ac:dyDescent="0.2">
      <c r="B316" s="17" t="s">
        <v>150</v>
      </c>
      <c r="C316" s="6" t="s">
        <v>22</v>
      </c>
      <c r="D316" s="7">
        <v>30</v>
      </c>
      <c r="E316" s="8">
        <v>1600</v>
      </c>
      <c r="G316" s="55" t="s">
        <v>131</v>
      </c>
    </row>
    <row r="317" spans="2:7" x14ac:dyDescent="0.2">
      <c r="C317" s="5" t="s">
        <v>9</v>
      </c>
      <c r="D317" s="9"/>
      <c r="E317" s="10">
        <f>SUM(E313:E316)</f>
        <v>17230.010000000002</v>
      </c>
    </row>
    <row r="318" spans="2:7" x14ac:dyDescent="0.2">
      <c r="E318" s="11"/>
    </row>
    <row r="319" spans="2:7" x14ac:dyDescent="0.2">
      <c r="C319" s="13" t="s">
        <v>4</v>
      </c>
      <c r="D319" s="12" t="s">
        <v>2</v>
      </c>
      <c r="E319" s="13" t="s">
        <v>8</v>
      </c>
    </row>
    <row r="320" spans="2:7" x14ac:dyDescent="0.2">
      <c r="B320" s="39" t="s">
        <v>150</v>
      </c>
      <c r="C320" s="50" t="s">
        <v>40</v>
      </c>
      <c r="D320" s="41">
        <v>1</v>
      </c>
      <c r="E320" s="42">
        <f>SUM(F321:F322)</f>
        <v>450</v>
      </c>
      <c r="F320" s="48"/>
    </row>
    <row r="321" spans="2:6" x14ac:dyDescent="0.2">
      <c r="B321" s="39" t="s">
        <v>151</v>
      </c>
      <c r="C321" s="40" t="s">
        <v>60</v>
      </c>
      <c r="D321" s="39" t="s">
        <v>130</v>
      </c>
      <c r="E321" s="43"/>
      <c r="F321" s="44">
        <v>200</v>
      </c>
    </row>
    <row r="322" spans="2:6" x14ac:dyDescent="0.2">
      <c r="B322" s="39" t="s">
        <v>151</v>
      </c>
      <c r="C322" s="40" t="s">
        <v>57</v>
      </c>
      <c r="D322" s="39" t="s">
        <v>130</v>
      </c>
      <c r="E322" s="43"/>
      <c r="F322" s="44">
        <v>250</v>
      </c>
    </row>
    <row r="323" spans="2:6" x14ac:dyDescent="0.2">
      <c r="B323" s="17" t="s">
        <v>150</v>
      </c>
      <c r="C323" s="14" t="s">
        <v>53</v>
      </c>
      <c r="D323" s="9">
        <v>5</v>
      </c>
      <c r="E323" s="15">
        <v>110</v>
      </c>
    </row>
    <row r="324" spans="2:6" x14ac:dyDescent="0.2">
      <c r="B324" s="17" t="s">
        <v>150</v>
      </c>
      <c r="C324" s="14" t="s">
        <v>20</v>
      </c>
      <c r="D324" s="9">
        <v>5</v>
      </c>
      <c r="E324" s="15">
        <v>120</v>
      </c>
    </row>
    <row r="325" spans="2:6" x14ac:dyDescent="0.2">
      <c r="B325" s="17" t="s">
        <v>150</v>
      </c>
      <c r="C325" s="14" t="s">
        <v>52</v>
      </c>
      <c r="D325" s="9">
        <v>10</v>
      </c>
      <c r="E325" s="15">
        <v>130</v>
      </c>
    </row>
    <row r="326" spans="2:6" x14ac:dyDescent="0.2">
      <c r="B326" s="17" t="s">
        <v>150</v>
      </c>
      <c r="C326" s="14" t="s">
        <v>54</v>
      </c>
      <c r="D326" s="9">
        <v>10</v>
      </c>
      <c r="E326" s="15">
        <v>70</v>
      </c>
    </row>
    <row r="327" spans="2:6" x14ac:dyDescent="0.2">
      <c r="B327" s="17" t="s">
        <v>150</v>
      </c>
      <c r="C327" s="14" t="s">
        <v>55</v>
      </c>
      <c r="D327" s="9">
        <v>10</v>
      </c>
      <c r="E327" s="15">
        <v>40</v>
      </c>
    </row>
    <row r="328" spans="2:6" x14ac:dyDescent="0.2">
      <c r="B328" s="17" t="s">
        <v>150</v>
      </c>
      <c r="C328" s="14" t="s">
        <v>5</v>
      </c>
      <c r="D328" s="9">
        <v>15</v>
      </c>
      <c r="E328" s="15">
        <v>450</v>
      </c>
    </row>
    <row r="329" spans="2:6" x14ac:dyDescent="0.2">
      <c r="B329" s="17" t="s">
        <v>150</v>
      </c>
      <c r="C329" s="14" t="s">
        <v>155</v>
      </c>
      <c r="D329" s="9">
        <v>15</v>
      </c>
      <c r="E329" s="15">
        <v>1750</v>
      </c>
    </row>
    <row r="330" spans="2:6" x14ac:dyDescent="0.2">
      <c r="B330" s="17" t="s">
        <v>150</v>
      </c>
      <c r="C330" s="14" t="s">
        <v>30</v>
      </c>
      <c r="D330" s="9">
        <v>15</v>
      </c>
      <c r="E330" s="15">
        <v>490</v>
      </c>
    </row>
    <row r="331" spans="2:6" x14ac:dyDescent="0.2">
      <c r="B331" s="17" t="s">
        <v>150</v>
      </c>
      <c r="C331" s="14" t="s">
        <v>188</v>
      </c>
      <c r="D331" s="9">
        <v>15</v>
      </c>
      <c r="E331" s="15">
        <v>430</v>
      </c>
    </row>
    <row r="332" spans="2:6" x14ac:dyDescent="0.2">
      <c r="B332" s="17" t="s">
        <v>150</v>
      </c>
      <c r="C332" s="14" t="s">
        <v>156</v>
      </c>
      <c r="D332" s="9">
        <v>20</v>
      </c>
      <c r="E332" s="15">
        <v>790</v>
      </c>
    </row>
    <row r="333" spans="2:6" x14ac:dyDescent="0.2">
      <c r="B333" s="39" t="s">
        <v>150</v>
      </c>
      <c r="C333" s="47" t="s">
        <v>31</v>
      </c>
      <c r="D333" s="41">
        <v>20</v>
      </c>
      <c r="E333" s="42">
        <f>SUM(F334:F340)</f>
        <v>1615</v>
      </c>
      <c r="F333" s="48"/>
    </row>
    <row r="334" spans="2:6" x14ac:dyDescent="0.2">
      <c r="B334" s="39" t="s">
        <v>33</v>
      </c>
      <c r="C334" s="40" t="s">
        <v>152</v>
      </c>
      <c r="D334" s="39" t="s">
        <v>47</v>
      </c>
      <c r="E334" s="43"/>
      <c r="F334" s="44">
        <f>2200/10</f>
        <v>220</v>
      </c>
    </row>
    <row r="335" spans="2:6" x14ac:dyDescent="0.2">
      <c r="B335" s="39" t="s">
        <v>32</v>
      </c>
      <c r="C335" s="40" t="s">
        <v>153</v>
      </c>
      <c r="D335" s="39" t="s">
        <v>48</v>
      </c>
      <c r="E335" s="43"/>
      <c r="F335" s="44">
        <f>1100/12</f>
        <v>91.666666666666671</v>
      </c>
    </row>
    <row r="336" spans="2:6" x14ac:dyDescent="0.2">
      <c r="B336" s="39" t="s">
        <v>36</v>
      </c>
      <c r="C336" s="40" t="s">
        <v>154</v>
      </c>
      <c r="D336" s="39" t="s">
        <v>49</v>
      </c>
      <c r="E336" s="43"/>
      <c r="F336" s="44">
        <f>5500/12</f>
        <v>458.33333333333331</v>
      </c>
    </row>
    <row r="337" spans="2:7" x14ac:dyDescent="0.2">
      <c r="B337" s="39" t="s">
        <v>151</v>
      </c>
      <c r="C337" s="40" t="s">
        <v>57</v>
      </c>
      <c r="D337" s="39" t="s">
        <v>130</v>
      </c>
      <c r="E337" s="45"/>
      <c r="F337" s="49">
        <v>245</v>
      </c>
      <c r="G337" s="55" t="s">
        <v>131</v>
      </c>
    </row>
    <row r="338" spans="2:7" x14ac:dyDescent="0.2">
      <c r="B338" s="39" t="s">
        <v>151</v>
      </c>
      <c r="C338" s="40" t="s">
        <v>58</v>
      </c>
      <c r="D338" s="39" t="s">
        <v>130</v>
      </c>
      <c r="E338" s="45"/>
      <c r="F338" s="49">
        <v>200</v>
      </c>
      <c r="G338" s="55" t="s">
        <v>131</v>
      </c>
    </row>
    <row r="339" spans="2:7" x14ac:dyDescent="0.2">
      <c r="B339" s="39" t="s">
        <v>151</v>
      </c>
      <c r="C339" s="40" t="s">
        <v>59</v>
      </c>
      <c r="D339" s="39" t="s">
        <v>130</v>
      </c>
      <c r="E339" s="45"/>
      <c r="F339" s="49">
        <v>300</v>
      </c>
      <c r="G339" s="55" t="s">
        <v>131</v>
      </c>
    </row>
    <row r="340" spans="2:7" x14ac:dyDescent="0.2">
      <c r="B340" s="39" t="s">
        <v>151</v>
      </c>
      <c r="C340" s="40" t="s">
        <v>66</v>
      </c>
      <c r="D340" s="39" t="s">
        <v>130</v>
      </c>
      <c r="E340" s="45"/>
      <c r="F340" s="49">
        <v>100</v>
      </c>
      <c r="G340" s="55" t="s">
        <v>131</v>
      </c>
    </row>
    <row r="341" spans="2:7" x14ac:dyDescent="0.2">
      <c r="B341" s="17" t="s">
        <v>150</v>
      </c>
      <c r="C341" s="14" t="s">
        <v>64</v>
      </c>
      <c r="D341" s="9">
        <v>25</v>
      </c>
      <c r="E341" s="15">
        <v>85</v>
      </c>
      <c r="F341" s="11"/>
    </row>
    <row r="342" spans="2:7" x14ac:dyDescent="0.2">
      <c r="B342" s="17" t="s">
        <v>150</v>
      </c>
      <c r="C342" s="14" t="s">
        <v>63</v>
      </c>
      <c r="D342" s="9">
        <v>25</v>
      </c>
      <c r="E342" s="15">
        <v>90</v>
      </c>
      <c r="F342" s="11"/>
    </row>
    <row r="343" spans="2:7" x14ac:dyDescent="0.2">
      <c r="B343" s="17" t="s">
        <v>150</v>
      </c>
      <c r="C343" s="14" t="s">
        <v>56</v>
      </c>
      <c r="D343" s="9">
        <v>25</v>
      </c>
      <c r="E343" s="15">
        <v>150</v>
      </c>
      <c r="F343" s="11"/>
    </row>
    <row r="344" spans="2:7" x14ac:dyDescent="0.2">
      <c r="B344" s="17" t="s">
        <v>150</v>
      </c>
      <c r="C344" s="14" t="s">
        <v>6</v>
      </c>
      <c r="D344" s="9">
        <v>28</v>
      </c>
      <c r="E344" s="15">
        <v>1200</v>
      </c>
      <c r="F344" s="11"/>
    </row>
    <row r="345" spans="2:7" x14ac:dyDescent="0.2">
      <c r="B345" s="17" t="s">
        <v>150</v>
      </c>
      <c r="C345" s="14" t="s">
        <v>39</v>
      </c>
      <c r="D345" s="9">
        <v>30</v>
      </c>
      <c r="E345" s="15">
        <v>100</v>
      </c>
      <c r="F345" s="11"/>
    </row>
    <row r="346" spans="2:7" x14ac:dyDescent="0.2">
      <c r="B346" s="17" t="s">
        <v>150</v>
      </c>
      <c r="C346" s="14" t="s">
        <v>188</v>
      </c>
      <c r="D346" s="9">
        <v>30</v>
      </c>
      <c r="E346" s="15">
        <v>430</v>
      </c>
      <c r="F346" s="11"/>
    </row>
    <row r="347" spans="2:7" x14ac:dyDescent="0.2">
      <c r="B347" s="17" t="s">
        <v>150</v>
      </c>
      <c r="C347" s="14" t="s">
        <v>187</v>
      </c>
      <c r="D347" s="9">
        <v>30</v>
      </c>
      <c r="E347" s="15">
        <v>300</v>
      </c>
      <c r="F347" s="11"/>
      <c r="G347" s="55"/>
    </row>
    <row r="348" spans="2:7" x14ac:dyDescent="0.2">
      <c r="C348" s="12" t="s">
        <v>9</v>
      </c>
      <c r="D348" s="18"/>
      <c r="E348" s="16">
        <f>SUM(E320:E347)</f>
        <v>8800</v>
      </c>
      <c r="F348" s="11"/>
    </row>
    <row r="350" spans="2:7" x14ac:dyDescent="0.2">
      <c r="C350" s="19" t="s">
        <v>7</v>
      </c>
      <c r="D350" s="20"/>
      <c r="E350" s="53">
        <f>E317-E348</f>
        <v>8430.010000000002</v>
      </c>
    </row>
    <row r="352" spans="2:7" ht="15.75" x14ac:dyDescent="0.25">
      <c r="B352" s="51" t="s">
        <v>69</v>
      </c>
      <c r="C352" s="56" t="s">
        <v>157</v>
      </c>
      <c r="D352" s="52"/>
      <c r="E352" s="52"/>
    </row>
    <row r="353" spans="2:7" x14ac:dyDescent="0.2">
      <c r="C353" s="5" t="s">
        <v>21</v>
      </c>
      <c r="D353" s="5" t="s">
        <v>2</v>
      </c>
      <c r="E353" s="5" t="s">
        <v>8</v>
      </c>
    </row>
    <row r="354" spans="2:7" x14ac:dyDescent="0.2">
      <c r="B354" s="17" t="s">
        <v>158</v>
      </c>
      <c r="C354" s="6" t="s">
        <v>29</v>
      </c>
      <c r="D354" s="7">
        <v>1</v>
      </c>
      <c r="E354" s="54">
        <f>E350</f>
        <v>8430.010000000002</v>
      </c>
    </row>
    <row r="355" spans="2:7" x14ac:dyDescent="0.2">
      <c r="B355" s="17" t="s">
        <v>158</v>
      </c>
      <c r="C355" s="6" t="s">
        <v>3</v>
      </c>
      <c r="D355" s="7">
        <v>5</v>
      </c>
      <c r="E355" s="8">
        <v>650</v>
      </c>
    </row>
    <row r="356" spans="2:7" x14ac:dyDescent="0.2">
      <c r="B356" s="17" t="s">
        <v>158</v>
      </c>
      <c r="C356" s="6" t="s">
        <v>1</v>
      </c>
      <c r="D356" s="7">
        <v>30</v>
      </c>
      <c r="E356" s="8">
        <v>7400</v>
      </c>
    </row>
    <row r="357" spans="2:7" x14ac:dyDescent="0.2">
      <c r="B357" s="17" t="s">
        <v>158</v>
      </c>
      <c r="C357" s="6" t="s">
        <v>22</v>
      </c>
      <c r="D357" s="7">
        <v>30</v>
      </c>
      <c r="E357" s="8">
        <v>1600</v>
      </c>
      <c r="G357" s="55" t="s">
        <v>131</v>
      </c>
    </row>
    <row r="358" spans="2:7" x14ac:dyDescent="0.2">
      <c r="C358" s="5" t="s">
        <v>9</v>
      </c>
      <c r="D358" s="9"/>
      <c r="E358" s="10">
        <f>SUM(E354:E357)</f>
        <v>18080.010000000002</v>
      </c>
    </row>
    <row r="359" spans="2:7" x14ac:dyDescent="0.2">
      <c r="E359" s="11"/>
    </row>
    <row r="360" spans="2:7" x14ac:dyDescent="0.2">
      <c r="C360" s="13" t="s">
        <v>4</v>
      </c>
      <c r="D360" s="12" t="s">
        <v>2</v>
      </c>
      <c r="E360" s="13" t="s">
        <v>8</v>
      </c>
    </row>
    <row r="361" spans="2:7" x14ac:dyDescent="0.2">
      <c r="B361" s="39" t="s">
        <v>158</v>
      </c>
      <c r="C361" s="50" t="s">
        <v>40</v>
      </c>
      <c r="D361" s="41">
        <v>1</v>
      </c>
      <c r="E361" s="42">
        <f>SUM(F362:F363)</f>
        <v>450</v>
      </c>
      <c r="F361" s="48"/>
    </row>
    <row r="362" spans="2:7" x14ac:dyDescent="0.2">
      <c r="B362" s="39" t="s">
        <v>159</v>
      </c>
      <c r="C362" s="40" t="s">
        <v>60</v>
      </c>
      <c r="D362" s="39" t="s">
        <v>130</v>
      </c>
      <c r="E362" s="43"/>
      <c r="F362" s="44">
        <v>200</v>
      </c>
    </row>
    <row r="363" spans="2:7" x14ac:dyDescent="0.2">
      <c r="B363" s="39" t="s">
        <v>159</v>
      </c>
      <c r="C363" s="40" t="s">
        <v>57</v>
      </c>
      <c r="D363" s="39" t="s">
        <v>130</v>
      </c>
      <c r="E363" s="43"/>
      <c r="F363" s="44">
        <v>250</v>
      </c>
    </row>
    <row r="364" spans="2:7" x14ac:dyDescent="0.2">
      <c r="B364" s="17" t="s">
        <v>158</v>
      </c>
      <c r="C364" s="14" t="s">
        <v>53</v>
      </c>
      <c r="D364" s="9">
        <v>5</v>
      </c>
      <c r="E364" s="15">
        <v>110</v>
      </c>
    </row>
    <row r="365" spans="2:7" x14ac:dyDescent="0.2">
      <c r="B365" s="17" t="s">
        <v>158</v>
      </c>
      <c r="C365" s="14" t="s">
        <v>20</v>
      </c>
      <c r="D365" s="9">
        <v>5</v>
      </c>
      <c r="E365" s="15">
        <v>120</v>
      </c>
    </row>
    <row r="366" spans="2:7" x14ac:dyDescent="0.2">
      <c r="B366" s="17" t="s">
        <v>158</v>
      </c>
      <c r="C366" s="14" t="s">
        <v>52</v>
      </c>
      <c r="D366" s="9">
        <v>10</v>
      </c>
      <c r="E366" s="15">
        <v>130</v>
      </c>
    </row>
    <row r="367" spans="2:7" x14ac:dyDescent="0.2">
      <c r="B367" s="17" t="s">
        <v>158</v>
      </c>
      <c r="C367" s="14" t="s">
        <v>54</v>
      </c>
      <c r="D367" s="9">
        <v>10</v>
      </c>
      <c r="E367" s="15">
        <v>70</v>
      </c>
    </row>
    <row r="368" spans="2:7" x14ac:dyDescent="0.2">
      <c r="B368" s="17" t="s">
        <v>158</v>
      </c>
      <c r="C368" s="14" t="s">
        <v>55</v>
      </c>
      <c r="D368" s="9">
        <v>10</v>
      </c>
      <c r="E368" s="15">
        <v>40</v>
      </c>
    </row>
    <row r="369" spans="2:7" x14ac:dyDescent="0.2">
      <c r="B369" s="17" t="s">
        <v>158</v>
      </c>
      <c r="C369" s="14" t="s">
        <v>5</v>
      </c>
      <c r="D369" s="9">
        <v>15</v>
      </c>
      <c r="E369" s="15">
        <v>450</v>
      </c>
    </row>
    <row r="370" spans="2:7" x14ac:dyDescent="0.2">
      <c r="B370" s="17" t="s">
        <v>158</v>
      </c>
      <c r="C370" s="14" t="s">
        <v>160</v>
      </c>
      <c r="D370" s="9">
        <v>15</v>
      </c>
      <c r="E370" s="15">
        <v>1750</v>
      </c>
    </row>
    <row r="371" spans="2:7" x14ac:dyDescent="0.2">
      <c r="B371" s="17" t="s">
        <v>158</v>
      </c>
      <c r="C371" s="14" t="s">
        <v>30</v>
      </c>
      <c r="D371" s="9">
        <v>15</v>
      </c>
      <c r="E371" s="15">
        <v>490</v>
      </c>
    </row>
    <row r="372" spans="2:7" x14ac:dyDescent="0.2">
      <c r="B372" s="17" t="s">
        <v>158</v>
      </c>
      <c r="C372" s="14" t="s">
        <v>188</v>
      </c>
      <c r="D372" s="9">
        <v>15</v>
      </c>
      <c r="E372" s="15">
        <v>430</v>
      </c>
    </row>
    <row r="373" spans="2:7" x14ac:dyDescent="0.2">
      <c r="B373" s="17" t="s">
        <v>158</v>
      </c>
      <c r="C373" s="14" t="s">
        <v>161</v>
      </c>
      <c r="D373" s="9">
        <v>20</v>
      </c>
      <c r="E373" s="15">
        <v>790</v>
      </c>
    </row>
    <row r="374" spans="2:7" x14ac:dyDescent="0.2">
      <c r="B374" s="39" t="s">
        <v>158</v>
      </c>
      <c r="C374" s="47" t="s">
        <v>31</v>
      </c>
      <c r="D374" s="41">
        <v>20</v>
      </c>
      <c r="E374" s="42">
        <f>SUM(F375:F380)</f>
        <v>1395</v>
      </c>
      <c r="F374" s="48"/>
    </row>
    <row r="375" spans="2:7" x14ac:dyDescent="0.2">
      <c r="B375" s="39" t="s">
        <v>32</v>
      </c>
      <c r="C375" s="40" t="s">
        <v>162</v>
      </c>
      <c r="D375" s="39" t="s">
        <v>48</v>
      </c>
      <c r="E375" s="43"/>
      <c r="F375" s="44">
        <f>1100/12</f>
        <v>91.666666666666671</v>
      </c>
    </row>
    <row r="376" spans="2:7" x14ac:dyDescent="0.2">
      <c r="B376" s="39" t="s">
        <v>36</v>
      </c>
      <c r="C376" s="40" t="s">
        <v>163</v>
      </c>
      <c r="D376" s="39" t="s">
        <v>49</v>
      </c>
      <c r="E376" s="43"/>
      <c r="F376" s="44">
        <f>5500/12</f>
        <v>458.33333333333331</v>
      </c>
    </row>
    <row r="377" spans="2:7" x14ac:dyDescent="0.2">
      <c r="B377" s="39" t="s">
        <v>159</v>
      </c>
      <c r="C377" s="40" t="s">
        <v>57</v>
      </c>
      <c r="D377" s="39" t="s">
        <v>130</v>
      </c>
      <c r="E377" s="45"/>
      <c r="F377" s="49">
        <v>245</v>
      </c>
      <c r="G377" s="55" t="s">
        <v>131</v>
      </c>
    </row>
    <row r="378" spans="2:7" x14ac:dyDescent="0.2">
      <c r="B378" s="39" t="s">
        <v>159</v>
      </c>
      <c r="C378" s="40" t="s">
        <v>58</v>
      </c>
      <c r="D378" s="39" t="s">
        <v>130</v>
      </c>
      <c r="E378" s="45"/>
      <c r="F378" s="49">
        <v>200</v>
      </c>
      <c r="G378" s="55" t="s">
        <v>131</v>
      </c>
    </row>
    <row r="379" spans="2:7" x14ac:dyDescent="0.2">
      <c r="B379" s="39" t="s">
        <v>159</v>
      </c>
      <c r="C379" s="40" t="s">
        <v>59</v>
      </c>
      <c r="D379" s="39" t="s">
        <v>130</v>
      </c>
      <c r="E379" s="45"/>
      <c r="F379" s="49">
        <v>300</v>
      </c>
      <c r="G379" s="55" t="s">
        <v>131</v>
      </c>
    </row>
    <row r="380" spans="2:7" x14ac:dyDescent="0.2">
      <c r="B380" s="39" t="s">
        <v>159</v>
      </c>
      <c r="C380" s="40" t="s">
        <v>66</v>
      </c>
      <c r="D380" s="39" t="s">
        <v>130</v>
      </c>
      <c r="E380" s="45"/>
      <c r="F380" s="49">
        <v>100</v>
      </c>
      <c r="G380" s="55" t="s">
        <v>131</v>
      </c>
    </row>
    <row r="381" spans="2:7" x14ac:dyDescent="0.2">
      <c r="B381" s="17" t="s">
        <v>158</v>
      </c>
      <c r="C381" s="14" t="s">
        <v>64</v>
      </c>
      <c r="D381" s="9">
        <v>25</v>
      </c>
      <c r="E381" s="15">
        <v>85</v>
      </c>
      <c r="F381" s="11"/>
    </row>
    <row r="382" spans="2:7" x14ac:dyDescent="0.2">
      <c r="B382" s="17" t="s">
        <v>158</v>
      </c>
      <c r="C382" s="14" t="s">
        <v>63</v>
      </c>
      <c r="D382" s="9">
        <v>25</v>
      </c>
      <c r="E382" s="15">
        <v>90</v>
      </c>
      <c r="F382" s="11"/>
    </row>
    <row r="383" spans="2:7" x14ac:dyDescent="0.2">
      <c r="B383" s="17" t="s">
        <v>158</v>
      </c>
      <c r="C383" s="14" t="s">
        <v>56</v>
      </c>
      <c r="D383" s="9">
        <v>25</v>
      </c>
      <c r="E383" s="15">
        <v>150</v>
      </c>
      <c r="F383" s="11"/>
    </row>
    <row r="384" spans="2:7" x14ac:dyDescent="0.2">
      <c r="B384" s="17" t="s">
        <v>158</v>
      </c>
      <c r="C384" s="14" t="s">
        <v>6</v>
      </c>
      <c r="D384" s="9">
        <v>28</v>
      </c>
      <c r="E384" s="15">
        <v>1200</v>
      </c>
      <c r="F384" s="11"/>
    </row>
    <row r="385" spans="2:7" x14ac:dyDescent="0.2">
      <c r="B385" s="17" t="s">
        <v>158</v>
      </c>
      <c r="C385" s="14" t="s">
        <v>39</v>
      </c>
      <c r="D385" s="9">
        <v>30</v>
      </c>
      <c r="E385" s="15">
        <v>100</v>
      </c>
      <c r="F385" s="11"/>
    </row>
    <row r="386" spans="2:7" x14ac:dyDescent="0.2">
      <c r="B386" s="17" t="s">
        <v>158</v>
      </c>
      <c r="C386" s="14" t="s">
        <v>188</v>
      </c>
      <c r="D386" s="9">
        <v>30</v>
      </c>
      <c r="E386" s="15">
        <v>430</v>
      </c>
      <c r="F386" s="11"/>
    </row>
    <row r="387" spans="2:7" x14ac:dyDescent="0.2">
      <c r="B387" s="17" t="s">
        <v>158</v>
      </c>
      <c r="C387" s="14" t="s">
        <v>187</v>
      </c>
      <c r="D387" s="9">
        <v>30</v>
      </c>
      <c r="E387" s="15">
        <v>300</v>
      </c>
      <c r="F387" s="11"/>
      <c r="G387" s="55"/>
    </row>
    <row r="388" spans="2:7" x14ac:dyDescent="0.2">
      <c r="C388" s="12" t="s">
        <v>9</v>
      </c>
      <c r="D388" s="18"/>
      <c r="E388" s="16">
        <f>SUM(E361:E387)</f>
        <v>8580</v>
      </c>
      <c r="F388" s="11"/>
    </row>
    <row r="390" spans="2:7" x14ac:dyDescent="0.2">
      <c r="C390" s="19" t="s">
        <v>7</v>
      </c>
      <c r="D390" s="20"/>
      <c r="E390" s="53">
        <f>E358-E388</f>
        <v>9500.010000000002</v>
      </c>
    </row>
    <row r="392" spans="2:7" ht="15.75" x14ac:dyDescent="0.25">
      <c r="B392" s="51" t="s">
        <v>69</v>
      </c>
      <c r="C392" s="56" t="s">
        <v>164</v>
      </c>
      <c r="D392" s="52"/>
      <c r="E392" s="52"/>
    </row>
    <row r="393" spans="2:7" x14ac:dyDescent="0.2">
      <c r="C393" s="5" t="s">
        <v>21</v>
      </c>
      <c r="D393" s="5" t="s">
        <v>2</v>
      </c>
      <c r="E393" s="5" t="s">
        <v>8</v>
      </c>
    </row>
    <row r="394" spans="2:7" x14ac:dyDescent="0.2">
      <c r="B394" s="17" t="s">
        <v>165</v>
      </c>
      <c r="C394" s="6" t="s">
        <v>29</v>
      </c>
      <c r="D394" s="7">
        <v>1</v>
      </c>
      <c r="E394" s="54">
        <f>E390</f>
        <v>9500.010000000002</v>
      </c>
    </row>
    <row r="395" spans="2:7" x14ac:dyDescent="0.2">
      <c r="B395" s="17" t="s">
        <v>165</v>
      </c>
      <c r="C395" s="6" t="s">
        <v>3</v>
      </c>
      <c r="D395" s="7">
        <v>5</v>
      </c>
      <c r="E395" s="8">
        <v>650</v>
      </c>
    </row>
    <row r="396" spans="2:7" x14ac:dyDescent="0.2">
      <c r="B396" s="17" t="s">
        <v>165</v>
      </c>
      <c r="C396" s="6" t="s">
        <v>1</v>
      </c>
      <c r="D396" s="7">
        <v>30</v>
      </c>
      <c r="E396" s="8">
        <v>7400</v>
      </c>
    </row>
    <row r="397" spans="2:7" x14ac:dyDescent="0.2">
      <c r="B397" s="17" t="s">
        <v>165</v>
      </c>
      <c r="C397" s="6" t="s">
        <v>22</v>
      </c>
      <c r="D397" s="7">
        <v>30</v>
      </c>
      <c r="E397" s="8">
        <v>1600</v>
      </c>
      <c r="G397" s="55" t="s">
        <v>131</v>
      </c>
    </row>
    <row r="398" spans="2:7" x14ac:dyDescent="0.2">
      <c r="C398" s="5" t="s">
        <v>9</v>
      </c>
      <c r="D398" s="9"/>
      <c r="E398" s="10">
        <f>SUM(E394:E397)</f>
        <v>19150.010000000002</v>
      </c>
    </row>
    <row r="399" spans="2:7" x14ac:dyDescent="0.2">
      <c r="E399" s="11"/>
    </row>
    <row r="400" spans="2:7" x14ac:dyDescent="0.2">
      <c r="C400" s="13" t="s">
        <v>4</v>
      </c>
      <c r="D400" s="12" t="s">
        <v>2</v>
      </c>
      <c r="E400" s="13" t="s">
        <v>8</v>
      </c>
    </row>
    <row r="401" spans="2:7" x14ac:dyDescent="0.2">
      <c r="B401" s="39" t="s">
        <v>165</v>
      </c>
      <c r="C401" s="50" t="s">
        <v>40</v>
      </c>
      <c r="D401" s="41">
        <v>1</v>
      </c>
      <c r="E401" s="42">
        <f>SUM(F402:F403)</f>
        <v>450</v>
      </c>
      <c r="F401" s="48"/>
    </row>
    <row r="402" spans="2:7" x14ac:dyDescent="0.2">
      <c r="B402" s="39" t="s">
        <v>166</v>
      </c>
      <c r="C402" s="40" t="s">
        <v>60</v>
      </c>
      <c r="D402" s="39" t="s">
        <v>130</v>
      </c>
      <c r="E402" s="43"/>
      <c r="F402" s="44">
        <v>200</v>
      </c>
    </row>
    <row r="403" spans="2:7" x14ac:dyDescent="0.2">
      <c r="B403" s="39" t="s">
        <v>166</v>
      </c>
      <c r="C403" s="40" t="s">
        <v>57</v>
      </c>
      <c r="D403" s="39" t="s">
        <v>130</v>
      </c>
      <c r="E403" s="43"/>
      <c r="F403" s="44">
        <v>250</v>
      </c>
    </row>
    <row r="404" spans="2:7" x14ac:dyDescent="0.2">
      <c r="B404" s="17" t="s">
        <v>165</v>
      </c>
      <c r="C404" s="14" t="s">
        <v>53</v>
      </c>
      <c r="D404" s="9">
        <v>5</v>
      </c>
      <c r="E404" s="15">
        <v>110</v>
      </c>
    </row>
    <row r="405" spans="2:7" x14ac:dyDescent="0.2">
      <c r="B405" s="17" t="s">
        <v>165</v>
      </c>
      <c r="C405" s="14" t="s">
        <v>20</v>
      </c>
      <c r="D405" s="9">
        <v>5</v>
      </c>
      <c r="E405" s="15">
        <v>120</v>
      </c>
    </row>
    <row r="406" spans="2:7" x14ac:dyDescent="0.2">
      <c r="B406" s="17" t="s">
        <v>165</v>
      </c>
      <c r="C406" s="14" t="s">
        <v>52</v>
      </c>
      <c r="D406" s="9">
        <v>10</v>
      </c>
      <c r="E406" s="15">
        <v>130</v>
      </c>
    </row>
    <row r="407" spans="2:7" x14ac:dyDescent="0.2">
      <c r="B407" s="17" t="s">
        <v>165</v>
      </c>
      <c r="C407" s="14" t="s">
        <v>54</v>
      </c>
      <c r="D407" s="9">
        <v>10</v>
      </c>
      <c r="E407" s="15">
        <v>70</v>
      </c>
    </row>
    <row r="408" spans="2:7" x14ac:dyDescent="0.2">
      <c r="B408" s="17" t="s">
        <v>165</v>
      </c>
      <c r="C408" s="14" t="s">
        <v>55</v>
      </c>
      <c r="D408" s="9">
        <v>10</v>
      </c>
      <c r="E408" s="15">
        <v>40</v>
      </c>
    </row>
    <row r="409" spans="2:7" x14ac:dyDescent="0.2">
      <c r="B409" s="17" t="s">
        <v>165</v>
      </c>
      <c r="C409" s="14" t="s">
        <v>5</v>
      </c>
      <c r="D409" s="9">
        <v>15</v>
      </c>
      <c r="E409" s="15">
        <v>450</v>
      </c>
    </row>
    <row r="410" spans="2:7" x14ac:dyDescent="0.2">
      <c r="B410" s="17" t="s">
        <v>165</v>
      </c>
      <c r="C410" s="14" t="s">
        <v>167</v>
      </c>
      <c r="D410" s="9">
        <v>15</v>
      </c>
      <c r="E410" s="15">
        <v>1750</v>
      </c>
    </row>
    <row r="411" spans="2:7" x14ac:dyDescent="0.2">
      <c r="B411" s="17" t="s">
        <v>165</v>
      </c>
      <c r="C411" s="14" t="s">
        <v>188</v>
      </c>
      <c r="D411" s="9">
        <v>15</v>
      </c>
      <c r="E411" s="15">
        <v>430</v>
      </c>
    </row>
    <row r="412" spans="2:7" x14ac:dyDescent="0.2">
      <c r="B412" s="17" t="s">
        <v>165</v>
      </c>
      <c r="C412" s="14" t="s">
        <v>30</v>
      </c>
      <c r="D412" s="9">
        <v>15</v>
      </c>
      <c r="E412" s="15">
        <v>490</v>
      </c>
    </row>
    <row r="413" spans="2:7" x14ac:dyDescent="0.2">
      <c r="B413" s="39" t="s">
        <v>165</v>
      </c>
      <c r="C413" s="47" t="s">
        <v>31</v>
      </c>
      <c r="D413" s="41">
        <v>20</v>
      </c>
      <c r="E413" s="42">
        <f>SUM(F414:F419)</f>
        <v>1395</v>
      </c>
      <c r="F413" s="48"/>
    </row>
    <row r="414" spans="2:7" x14ac:dyDescent="0.2">
      <c r="B414" s="39" t="s">
        <v>32</v>
      </c>
      <c r="C414" s="40" t="s">
        <v>168</v>
      </c>
      <c r="D414" s="39" t="s">
        <v>48</v>
      </c>
      <c r="E414" s="43"/>
      <c r="F414" s="44">
        <f>1100/12</f>
        <v>91.666666666666671</v>
      </c>
    </row>
    <row r="415" spans="2:7" x14ac:dyDescent="0.2">
      <c r="B415" s="39" t="s">
        <v>36</v>
      </c>
      <c r="C415" s="40" t="s">
        <v>169</v>
      </c>
      <c r="D415" s="39" t="s">
        <v>49</v>
      </c>
      <c r="E415" s="43"/>
      <c r="F415" s="44">
        <f>5500/12</f>
        <v>458.33333333333331</v>
      </c>
    </row>
    <row r="416" spans="2:7" x14ac:dyDescent="0.2">
      <c r="B416" s="39" t="s">
        <v>166</v>
      </c>
      <c r="C416" s="40" t="s">
        <v>57</v>
      </c>
      <c r="D416" s="39" t="s">
        <v>130</v>
      </c>
      <c r="E416" s="45"/>
      <c r="F416" s="49">
        <v>245</v>
      </c>
      <c r="G416" s="55" t="s">
        <v>131</v>
      </c>
    </row>
    <row r="417" spans="2:7" x14ac:dyDescent="0.2">
      <c r="B417" s="39" t="s">
        <v>166</v>
      </c>
      <c r="C417" s="40" t="s">
        <v>58</v>
      </c>
      <c r="D417" s="39" t="s">
        <v>130</v>
      </c>
      <c r="E417" s="45"/>
      <c r="F417" s="49">
        <v>200</v>
      </c>
      <c r="G417" s="55" t="s">
        <v>131</v>
      </c>
    </row>
    <row r="418" spans="2:7" x14ac:dyDescent="0.2">
      <c r="B418" s="39" t="s">
        <v>166</v>
      </c>
      <c r="C418" s="40" t="s">
        <v>59</v>
      </c>
      <c r="D418" s="39" t="s">
        <v>130</v>
      </c>
      <c r="E418" s="45"/>
      <c r="F418" s="49">
        <v>300</v>
      </c>
      <c r="G418" s="55" t="s">
        <v>131</v>
      </c>
    </row>
    <row r="419" spans="2:7" x14ac:dyDescent="0.2">
      <c r="B419" s="39" t="s">
        <v>166</v>
      </c>
      <c r="C419" s="40" t="s">
        <v>66</v>
      </c>
      <c r="D419" s="39" t="s">
        <v>130</v>
      </c>
      <c r="E419" s="45"/>
      <c r="F419" s="49">
        <v>100</v>
      </c>
      <c r="G419" s="55" t="s">
        <v>131</v>
      </c>
    </row>
    <row r="420" spans="2:7" x14ac:dyDescent="0.2">
      <c r="B420" s="17" t="s">
        <v>165</v>
      </c>
      <c r="C420" s="14" t="s">
        <v>64</v>
      </c>
      <c r="D420" s="9">
        <v>25</v>
      </c>
      <c r="E420" s="15">
        <v>85</v>
      </c>
      <c r="F420" s="11"/>
    </row>
    <row r="421" spans="2:7" x14ac:dyDescent="0.2">
      <c r="B421" s="17" t="s">
        <v>165</v>
      </c>
      <c r="C421" s="14" t="s">
        <v>63</v>
      </c>
      <c r="D421" s="9">
        <v>25</v>
      </c>
      <c r="E421" s="15">
        <v>90</v>
      </c>
      <c r="F421" s="11"/>
    </row>
    <row r="422" spans="2:7" x14ac:dyDescent="0.2">
      <c r="B422" s="17" t="s">
        <v>165</v>
      </c>
      <c r="C422" s="14" t="s">
        <v>56</v>
      </c>
      <c r="D422" s="9">
        <v>25</v>
      </c>
      <c r="E422" s="15">
        <v>150</v>
      </c>
      <c r="F422" s="11"/>
    </row>
    <row r="423" spans="2:7" x14ac:dyDescent="0.2">
      <c r="B423" s="17" t="s">
        <v>165</v>
      </c>
      <c r="C423" s="14" t="s">
        <v>6</v>
      </c>
      <c r="D423" s="9">
        <v>28</v>
      </c>
      <c r="E423" s="15">
        <v>1200</v>
      </c>
      <c r="F423" s="11"/>
    </row>
    <row r="424" spans="2:7" x14ac:dyDescent="0.2">
      <c r="B424" s="17" t="s">
        <v>165</v>
      </c>
      <c r="C424" s="14" t="s">
        <v>39</v>
      </c>
      <c r="D424" s="9">
        <v>30</v>
      </c>
      <c r="E424" s="15">
        <v>100</v>
      </c>
      <c r="F424" s="11"/>
    </row>
    <row r="425" spans="2:7" x14ac:dyDescent="0.2">
      <c r="B425" s="17" t="s">
        <v>165</v>
      </c>
      <c r="C425" s="14" t="s">
        <v>188</v>
      </c>
      <c r="D425" s="9">
        <v>30</v>
      </c>
      <c r="E425" s="15">
        <v>430</v>
      </c>
      <c r="F425" s="11"/>
    </row>
    <row r="426" spans="2:7" x14ac:dyDescent="0.2">
      <c r="B426" s="17" t="s">
        <v>165</v>
      </c>
      <c r="C426" s="14" t="s">
        <v>187</v>
      </c>
      <c r="D426" s="9">
        <v>30</v>
      </c>
      <c r="E426" s="15">
        <v>300</v>
      </c>
      <c r="F426" s="11"/>
      <c r="G426" s="55"/>
    </row>
    <row r="427" spans="2:7" x14ac:dyDescent="0.2">
      <c r="C427" s="12" t="s">
        <v>9</v>
      </c>
      <c r="D427" s="18"/>
      <c r="E427" s="16">
        <f>SUM(E401:E426)</f>
        <v>7790</v>
      </c>
      <c r="F427" s="11"/>
    </row>
    <row r="429" spans="2:7" x14ac:dyDescent="0.2">
      <c r="C429" s="19" t="s">
        <v>7</v>
      </c>
      <c r="D429" s="20"/>
      <c r="E429" s="53">
        <f>E398-E427</f>
        <v>11360.010000000002</v>
      </c>
    </row>
    <row r="431" spans="2:7" ht="15.75" x14ac:dyDescent="0.25">
      <c r="B431" s="51" t="s">
        <v>69</v>
      </c>
      <c r="C431" s="56" t="s">
        <v>170</v>
      </c>
      <c r="D431" s="52"/>
      <c r="E431" s="52"/>
    </row>
    <row r="432" spans="2:7" x14ac:dyDescent="0.2">
      <c r="C432" s="5" t="s">
        <v>21</v>
      </c>
      <c r="D432" s="5" t="s">
        <v>2</v>
      </c>
      <c r="E432" s="5" t="s">
        <v>8</v>
      </c>
    </row>
    <row r="433" spans="2:7" x14ac:dyDescent="0.2">
      <c r="B433" s="17" t="s">
        <v>173</v>
      </c>
      <c r="C433" s="6" t="s">
        <v>29</v>
      </c>
      <c r="D433" s="7">
        <v>1</v>
      </c>
      <c r="E433" s="54">
        <f>E429</f>
        <v>11360.010000000002</v>
      </c>
    </row>
    <row r="434" spans="2:7" x14ac:dyDescent="0.2">
      <c r="B434" s="17" t="s">
        <v>173</v>
      </c>
      <c r="C434" s="6" t="s">
        <v>3</v>
      </c>
      <c r="D434" s="7">
        <v>5</v>
      </c>
      <c r="E434" s="8">
        <v>650</v>
      </c>
    </row>
    <row r="435" spans="2:7" x14ac:dyDescent="0.2">
      <c r="B435" s="17" t="s">
        <v>173</v>
      </c>
      <c r="C435" s="6" t="s">
        <v>172</v>
      </c>
      <c r="D435" s="7">
        <v>30</v>
      </c>
      <c r="E435" s="8">
        <v>7800</v>
      </c>
    </row>
    <row r="436" spans="2:7" x14ac:dyDescent="0.2">
      <c r="B436" s="17" t="s">
        <v>173</v>
      </c>
      <c r="C436" s="6" t="s">
        <v>171</v>
      </c>
      <c r="D436" s="7">
        <v>30</v>
      </c>
      <c r="E436" s="8">
        <v>600</v>
      </c>
    </row>
    <row r="437" spans="2:7" x14ac:dyDescent="0.2">
      <c r="B437" s="17" t="s">
        <v>173</v>
      </c>
      <c r="C437" s="6" t="s">
        <v>22</v>
      </c>
      <c r="D437" s="7">
        <v>30</v>
      </c>
      <c r="E437" s="8">
        <v>1600</v>
      </c>
      <c r="G437" s="55" t="s">
        <v>131</v>
      </c>
    </row>
    <row r="438" spans="2:7" x14ac:dyDescent="0.2">
      <c r="C438" s="5" t="s">
        <v>9</v>
      </c>
      <c r="D438" s="9"/>
      <c r="E438" s="10">
        <f>SUM(E433:E437)</f>
        <v>22010.010000000002</v>
      </c>
    </row>
    <row r="439" spans="2:7" x14ac:dyDescent="0.2">
      <c r="E439" s="11"/>
    </row>
    <row r="440" spans="2:7" x14ac:dyDescent="0.2">
      <c r="C440" s="13" t="s">
        <v>4</v>
      </c>
      <c r="D440" s="12" t="s">
        <v>2</v>
      </c>
      <c r="E440" s="13" t="s">
        <v>8</v>
      </c>
    </row>
    <row r="441" spans="2:7" x14ac:dyDescent="0.2">
      <c r="B441" s="39" t="s">
        <v>173</v>
      </c>
      <c r="C441" s="50" t="s">
        <v>40</v>
      </c>
      <c r="D441" s="41">
        <v>1</v>
      </c>
      <c r="E441" s="42">
        <f>SUM(F442:F443)</f>
        <v>450</v>
      </c>
      <c r="F441" s="48"/>
    </row>
    <row r="442" spans="2:7" x14ac:dyDescent="0.2">
      <c r="B442" s="39" t="s">
        <v>165</v>
      </c>
      <c r="C442" s="40" t="s">
        <v>60</v>
      </c>
      <c r="D442" s="39" t="s">
        <v>130</v>
      </c>
      <c r="E442" s="43"/>
      <c r="F442" s="44">
        <v>200</v>
      </c>
    </row>
    <row r="443" spans="2:7" x14ac:dyDescent="0.2">
      <c r="B443" s="39" t="s">
        <v>165</v>
      </c>
      <c r="C443" s="40" t="s">
        <v>57</v>
      </c>
      <c r="D443" s="39" t="s">
        <v>130</v>
      </c>
      <c r="E443" s="43"/>
      <c r="F443" s="44">
        <v>250</v>
      </c>
    </row>
    <row r="444" spans="2:7" x14ac:dyDescent="0.2">
      <c r="B444" s="17" t="s">
        <v>173</v>
      </c>
      <c r="C444" s="14" t="s">
        <v>53</v>
      </c>
      <c r="D444" s="9">
        <v>5</v>
      </c>
      <c r="E444" s="15">
        <v>110</v>
      </c>
    </row>
    <row r="445" spans="2:7" x14ac:dyDescent="0.2">
      <c r="B445" s="17" t="s">
        <v>173</v>
      </c>
      <c r="C445" s="14" t="s">
        <v>20</v>
      </c>
      <c r="D445" s="9">
        <v>5</v>
      </c>
      <c r="E445" s="15">
        <v>120</v>
      </c>
    </row>
    <row r="446" spans="2:7" x14ac:dyDescent="0.2">
      <c r="B446" s="17" t="s">
        <v>173</v>
      </c>
      <c r="C446" s="14" t="s">
        <v>52</v>
      </c>
      <c r="D446" s="9">
        <v>10</v>
      </c>
      <c r="E446" s="15">
        <v>130</v>
      </c>
    </row>
    <row r="447" spans="2:7" x14ac:dyDescent="0.2">
      <c r="B447" s="17" t="s">
        <v>173</v>
      </c>
      <c r="C447" s="14" t="s">
        <v>54</v>
      </c>
      <c r="D447" s="9">
        <v>10</v>
      </c>
      <c r="E447" s="15">
        <v>70</v>
      </c>
    </row>
    <row r="448" spans="2:7" x14ac:dyDescent="0.2">
      <c r="B448" s="17" t="s">
        <v>173</v>
      </c>
      <c r="C448" s="14" t="s">
        <v>55</v>
      </c>
      <c r="D448" s="9">
        <v>10</v>
      </c>
      <c r="E448" s="15">
        <v>40</v>
      </c>
    </row>
    <row r="449" spans="2:7" x14ac:dyDescent="0.2">
      <c r="B449" s="17" t="s">
        <v>173</v>
      </c>
      <c r="C449" s="14" t="s">
        <v>5</v>
      </c>
      <c r="D449" s="9">
        <v>15</v>
      </c>
      <c r="E449" s="15">
        <v>450</v>
      </c>
    </row>
    <row r="450" spans="2:7" x14ac:dyDescent="0.2">
      <c r="B450" s="17" t="s">
        <v>173</v>
      </c>
      <c r="C450" s="14" t="s">
        <v>174</v>
      </c>
      <c r="D450" s="9">
        <v>15</v>
      </c>
      <c r="E450" s="15">
        <v>1750</v>
      </c>
    </row>
    <row r="451" spans="2:7" x14ac:dyDescent="0.2">
      <c r="B451" s="17" t="s">
        <v>173</v>
      </c>
      <c r="C451" s="14" t="s">
        <v>188</v>
      </c>
      <c r="D451" s="9">
        <v>15</v>
      </c>
      <c r="E451" s="15">
        <v>430</v>
      </c>
    </row>
    <row r="452" spans="2:7" x14ac:dyDescent="0.2">
      <c r="B452" s="17" t="s">
        <v>173</v>
      </c>
      <c r="C452" s="14" t="s">
        <v>30</v>
      </c>
      <c r="D452" s="9">
        <v>15</v>
      </c>
      <c r="E452" s="15">
        <v>490</v>
      </c>
    </row>
    <row r="453" spans="2:7" x14ac:dyDescent="0.2">
      <c r="B453" s="39" t="s">
        <v>173</v>
      </c>
      <c r="C453" s="47" t="s">
        <v>31</v>
      </c>
      <c r="D453" s="41">
        <v>20</v>
      </c>
      <c r="E453" s="42">
        <f>SUM(F454:F459)</f>
        <v>1395</v>
      </c>
      <c r="F453" s="48"/>
    </row>
    <row r="454" spans="2:7" x14ac:dyDescent="0.2">
      <c r="B454" s="39" t="s">
        <v>32</v>
      </c>
      <c r="C454" s="40" t="s">
        <v>176</v>
      </c>
      <c r="D454" s="39" t="s">
        <v>48</v>
      </c>
      <c r="E454" s="43"/>
      <c r="F454" s="44">
        <f>1100/12</f>
        <v>91.666666666666671</v>
      </c>
    </row>
    <row r="455" spans="2:7" x14ac:dyDescent="0.2">
      <c r="B455" s="39" t="s">
        <v>36</v>
      </c>
      <c r="C455" s="40" t="s">
        <v>175</v>
      </c>
      <c r="D455" s="39" t="s">
        <v>49</v>
      </c>
      <c r="E455" s="43"/>
      <c r="F455" s="44">
        <f>5500/12</f>
        <v>458.33333333333331</v>
      </c>
    </row>
    <row r="456" spans="2:7" x14ac:dyDescent="0.2">
      <c r="B456" s="39" t="s">
        <v>165</v>
      </c>
      <c r="C456" s="40" t="s">
        <v>57</v>
      </c>
      <c r="D456" s="39" t="s">
        <v>130</v>
      </c>
      <c r="E456" s="45"/>
      <c r="F456" s="49">
        <v>245</v>
      </c>
      <c r="G456" s="55" t="s">
        <v>131</v>
      </c>
    </row>
    <row r="457" spans="2:7" x14ac:dyDescent="0.2">
      <c r="B457" s="39" t="s">
        <v>165</v>
      </c>
      <c r="C457" s="40" t="s">
        <v>58</v>
      </c>
      <c r="D457" s="39" t="s">
        <v>130</v>
      </c>
      <c r="E457" s="45"/>
      <c r="F457" s="49">
        <v>200</v>
      </c>
      <c r="G457" s="55" t="s">
        <v>131</v>
      </c>
    </row>
    <row r="458" spans="2:7" x14ac:dyDescent="0.2">
      <c r="B458" s="39" t="s">
        <v>165</v>
      </c>
      <c r="C458" s="40" t="s">
        <v>59</v>
      </c>
      <c r="D458" s="39" t="s">
        <v>130</v>
      </c>
      <c r="E458" s="45"/>
      <c r="F458" s="49">
        <v>300</v>
      </c>
      <c r="G458" s="55" t="s">
        <v>131</v>
      </c>
    </row>
    <row r="459" spans="2:7" x14ac:dyDescent="0.2">
      <c r="B459" s="39" t="s">
        <v>165</v>
      </c>
      <c r="C459" s="40" t="s">
        <v>66</v>
      </c>
      <c r="D459" s="39" t="s">
        <v>130</v>
      </c>
      <c r="E459" s="45"/>
      <c r="F459" s="49">
        <v>100</v>
      </c>
      <c r="G459" s="55" t="s">
        <v>131</v>
      </c>
    </row>
    <row r="460" spans="2:7" x14ac:dyDescent="0.2">
      <c r="B460" s="17" t="s">
        <v>173</v>
      </c>
      <c r="C460" s="14" t="s">
        <v>64</v>
      </c>
      <c r="D460" s="9">
        <v>25</v>
      </c>
      <c r="E460" s="15">
        <v>85</v>
      </c>
      <c r="F460" s="11"/>
    </row>
    <row r="461" spans="2:7" x14ac:dyDescent="0.2">
      <c r="B461" s="17" t="s">
        <v>173</v>
      </c>
      <c r="C461" s="14" t="s">
        <v>63</v>
      </c>
      <c r="D461" s="9">
        <v>25</v>
      </c>
      <c r="E461" s="15">
        <v>90</v>
      </c>
      <c r="F461" s="11"/>
    </row>
    <row r="462" spans="2:7" x14ac:dyDescent="0.2">
      <c r="B462" s="17" t="s">
        <v>173</v>
      </c>
      <c r="C462" s="14" t="s">
        <v>56</v>
      </c>
      <c r="D462" s="9">
        <v>25</v>
      </c>
      <c r="E462" s="15">
        <v>150</v>
      </c>
      <c r="F462" s="11"/>
    </row>
    <row r="463" spans="2:7" x14ac:dyDescent="0.2">
      <c r="B463" s="17" t="s">
        <v>173</v>
      </c>
      <c r="C463" s="14" t="s">
        <v>6</v>
      </c>
      <c r="D463" s="9">
        <v>28</v>
      </c>
      <c r="E463" s="15">
        <v>1200</v>
      </c>
      <c r="F463" s="11"/>
    </row>
    <row r="464" spans="2:7" x14ac:dyDescent="0.2">
      <c r="B464" s="17" t="s">
        <v>173</v>
      </c>
      <c r="C464" s="14" t="s">
        <v>39</v>
      </c>
      <c r="D464" s="9">
        <v>30</v>
      </c>
      <c r="E464" s="15">
        <v>100</v>
      </c>
      <c r="F464" s="11"/>
    </row>
    <row r="465" spans="2:7" x14ac:dyDescent="0.2">
      <c r="B465" s="17" t="s">
        <v>173</v>
      </c>
      <c r="C465" s="14" t="s">
        <v>188</v>
      </c>
      <c r="D465" s="9">
        <v>30</v>
      </c>
      <c r="E465" s="15">
        <v>430</v>
      </c>
      <c r="F465" s="11"/>
    </row>
    <row r="466" spans="2:7" x14ac:dyDescent="0.2">
      <c r="B466" s="17" t="s">
        <v>173</v>
      </c>
      <c r="C466" s="14" t="s">
        <v>187</v>
      </c>
      <c r="D466" s="9">
        <v>30</v>
      </c>
      <c r="E466" s="15">
        <v>350</v>
      </c>
      <c r="F466" s="11"/>
      <c r="G466" s="55"/>
    </row>
    <row r="467" spans="2:7" x14ac:dyDescent="0.2">
      <c r="C467" s="12" t="s">
        <v>9</v>
      </c>
      <c r="D467" s="18"/>
      <c r="E467" s="16">
        <f>SUM(E441:E466)</f>
        <v>7840</v>
      </c>
      <c r="F467" s="11"/>
    </row>
    <row r="469" spans="2:7" x14ac:dyDescent="0.2">
      <c r="C469" s="19" t="s">
        <v>7</v>
      </c>
      <c r="D469" s="20"/>
      <c r="E469" s="53">
        <f>E438-E467</f>
        <v>14170.010000000002</v>
      </c>
    </row>
    <row r="471" spans="2:7" ht="15.75" x14ac:dyDescent="0.25">
      <c r="B471" s="51" t="s">
        <v>69</v>
      </c>
      <c r="C471" s="56" t="s">
        <v>177</v>
      </c>
      <c r="D471" s="52"/>
      <c r="E471" s="52"/>
    </row>
    <row r="472" spans="2:7" x14ac:dyDescent="0.2">
      <c r="C472" s="5" t="s">
        <v>21</v>
      </c>
      <c r="D472" s="5" t="s">
        <v>2</v>
      </c>
      <c r="E472" s="5" t="s">
        <v>8</v>
      </c>
    </row>
    <row r="473" spans="2:7" x14ac:dyDescent="0.2">
      <c r="B473" s="17" t="s">
        <v>178</v>
      </c>
      <c r="C473" s="6" t="s">
        <v>29</v>
      </c>
      <c r="D473" s="7">
        <v>1</v>
      </c>
      <c r="E473" s="54">
        <f>E469</f>
        <v>14170.010000000002</v>
      </c>
    </row>
    <row r="474" spans="2:7" x14ac:dyDescent="0.2">
      <c r="B474" s="17" t="s">
        <v>178</v>
      </c>
      <c r="C474" s="6" t="s">
        <v>3</v>
      </c>
      <c r="D474" s="7">
        <v>5</v>
      </c>
      <c r="E474" s="8">
        <v>650</v>
      </c>
    </row>
    <row r="475" spans="2:7" x14ac:dyDescent="0.2">
      <c r="B475" s="17" t="s">
        <v>178</v>
      </c>
      <c r="C475" s="6" t="s">
        <v>1</v>
      </c>
      <c r="D475" s="7">
        <v>15</v>
      </c>
      <c r="E475" s="8">
        <v>7800</v>
      </c>
    </row>
    <row r="476" spans="2:7" x14ac:dyDescent="0.2">
      <c r="B476" s="17" t="s">
        <v>178</v>
      </c>
      <c r="C476" s="6" t="s">
        <v>179</v>
      </c>
      <c r="D476" s="7">
        <v>15</v>
      </c>
      <c r="E476" s="8">
        <v>3000</v>
      </c>
    </row>
    <row r="477" spans="2:7" x14ac:dyDescent="0.2">
      <c r="B477" s="17" t="s">
        <v>178</v>
      </c>
      <c r="C477" s="6" t="s">
        <v>22</v>
      </c>
      <c r="D477" s="7">
        <v>15</v>
      </c>
      <c r="E477" s="8">
        <v>2300</v>
      </c>
      <c r="G477" s="55" t="s">
        <v>131</v>
      </c>
    </row>
    <row r="478" spans="2:7" x14ac:dyDescent="0.2">
      <c r="C478" s="5" t="s">
        <v>9</v>
      </c>
      <c r="D478" s="9"/>
      <c r="E478" s="10">
        <f>SUM(E473:E477)</f>
        <v>27920.010000000002</v>
      </c>
    </row>
    <row r="479" spans="2:7" x14ac:dyDescent="0.2">
      <c r="E479" s="11"/>
    </row>
    <row r="480" spans="2:7" x14ac:dyDescent="0.2">
      <c r="C480" s="13" t="s">
        <v>4</v>
      </c>
      <c r="D480" s="12" t="s">
        <v>2</v>
      </c>
      <c r="E480" s="13" t="s">
        <v>8</v>
      </c>
    </row>
    <row r="481" spans="2:6" x14ac:dyDescent="0.2">
      <c r="B481" s="39" t="s">
        <v>178</v>
      </c>
      <c r="C481" s="50" t="s">
        <v>40</v>
      </c>
      <c r="D481" s="41">
        <v>1</v>
      </c>
      <c r="E481" s="42">
        <f>SUM(F482:F483)</f>
        <v>450</v>
      </c>
      <c r="F481" s="48"/>
    </row>
    <row r="482" spans="2:6" x14ac:dyDescent="0.2">
      <c r="B482" s="39" t="s">
        <v>173</v>
      </c>
      <c r="C482" s="40" t="s">
        <v>60</v>
      </c>
      <c r="D482" s="39" t="s">
        <v>130</v>
      </c>
      <c r="E482" s="43"/>
      <c r="F482" s="44">
        <v>200</v>
      </c>
    </row>
    <row r="483" spans="2:6" x14ac:dyDescent="0.2">
      <c r="B483" s="39" t="s">
        <v>173</v>
      </c>
      <c r="C483" s="40" t="s">
        <v>57</v>
      </c>
      <c r="D483" s="39" t="s">
        <v>130</v>
      </c>
      <c r="E483" s="43"/>
      <c r="F483" s="44">
        <v>250</v>
      </c>
    </row>
    <row r="484" spans="2:6" x14ac:dyDescent="0.2">
      <c r="B484" s="17" t="s">
        <v>178</v>
      </c>
      <c r="C484" s="14" t="s">
        <v>53</v>
      </c>
      <c r="D484" s="9">
        <v>5</v>
      </c>
      <c r="E484" s="15">
        <v>110</v>
      </c>
    </row>
    <row r="485" spans="2:6" x14ac:dyDescent="0.2">
      <c r="B485" s="17" t="s">
        <v>178</v>
      </c>
      <c r="C485" s="14" t="s">
        <v>20</v>
      </c>
      <c r="D485" s="9">
        <v>5</v>
      </c>
      <c r="E485" s="15">
        <v>120</v>
      </c>
    </row>
    <row r="486" spans="2:6" x14ac:dyDescent="0.2">
      <c r="B486" s="17" t="s">
        <v>178</v>
      </c>
      <c r="C486" s="14" t="s">
        <v>52</v>
      </c>
      <c r="D486" s="9">
        <v>10</v>
      </c>
      <c r="E486" s="15">
        <v>130</v>
      </c>
    </row>
    <row r="487" spans="2:6" x14ac:dyDescent="0.2">
      <c r="B487" s="17" t="s">
        <v>178</v>
      </c>
      <c r="C487" s="14" t="s">
        <v>54</v>
      </c>
      <c r="D487" s="9">
        <v>10</v>
      </c>
      <c r="E487" s="15">
        <v>70</v>
      </c>
    </row>
    <row r="488" spans="2:6" x14ac:dyDescent="0.2">
      <c r="B488" s="17" t="s">
        <v>178</v>
      </c>
      <c r="C488" s="14" t="s">
        <v>55</v>
      </c>
      <c r="D488" s="9">
        <v>10</v>
      </c>
      <c r="E488" s="15">
        <v>40</v>
      </c>
    </row>
    <row r="489" spans="2:6" x14ac:dyDescent="0.2">
      <c r="B489" s="17" t="s">
        <v>178</v>
      </c>
      <c r="C489" s="14" t="s">
        <v>180</v>
      </c>
      <c r="D489" s="9">
        <v>10</v>
      </c>
      <c r="E489" s="15">
        <v>30</v>
      </c>
    </row>
    <row r="490" spans="2:6" x14ac:dyDescent="0.2">
      <c r="B490" s="17" t="s">
        <v>178</v>
      </c>
      <c r="C490" s="14" t="s">
        <v>181</v>
      </c>
      <c r="D490" s="9">
        <v>10</v>
      </c>
      <c r="E490" s="15">
        <v>50</v>
      </c>
    </row>
    <row r="491" spans="2:6" x14ac:dyDescent="0.2">
      <c r="B491" s="17" t="s">
        <v>178</v>
      </c>
      <c r="C491" s="14" t="s">
        <v>182</v>
      </c>
      <c r="D491" s="9">
        <v>10</v>
      </c>
      <c r="E491" s="15">
        <v>100</v>
      </c>
    </row>
    <row r="492" spans="2:6" x14ac:dyDescent="0.2">
      <c r="B492" s="17" t="s">
        <v>178</v>
      </c>
      <c r="C492" s="14" t="s">
        <v>183</v>
      </c>
      <c r="D492" s="9">
        <v>10</v>
      </c>
      <c r="E492" s="15">
        <v>20</v>
      </c>
    </row>
    <row r="493" spans="2:6" x14ac:dyDescent="0.2">
      <c r="B493" s="17" t="s">
        <v>178</v>
      </c>
      <c r="C493" s="14" t="s">
        <v>5</v>
      </c>
      <c r="D493" s="9">
        <v>15</v>
      </c>
      <c r="E493" s="15">
        <v>450</v>
      </c>
    </row>
    <row r="494" spans="2:6" x14ac:dyDescent="0.2">
      <c r="B494" s="17" t="s">
        <v>178</v>
      </c>
      <c r="C494" s="14" t="s">
        <v>184</v>
      </c>
      <c r="D494" s="9">
        <v>15</v>
      </c>
      <c r="E494" s="15">
        <v>1750</v>
      </c>
    </row>
    <row r="495" spans="2:6" x14ac:dyDescent="0.2">
      <c r="B495" s="17" t="s">
        <v>178</v>
      </c>
      <c r="C495" s="14" t="s">
        <v>208</v>
      </c>
      <c r="D495" s="9">
        <v>30</v>
      </c>
      <c r="E495" s="15">
        <f>430+860</f>
        <v>1290</v>
      </c>
    </row>
    <row r="496" spans="2:6" x14ac:dyDescent="0.2">
      <c r="B496" s="17" t="s">
        <v>178</v>
      </c>
      <c r="C496" s="14" t="s">
        <v>30</v>
      </c>
      <c r="D496" s="9">
        <v>15</v>
      </c>
      <c r="E496" s="15">
        <v>490</v>
      </c>
    </row>
    <row r="497" spans="2:7" x14ac:dyDescent="0.2">
      <c r="B497" s="39" t="s">
        <v>178</v>
      </c>
      <c r="C497" s="47" t="s">
        <v>31</v>
      </c>
      <c r="D497" s="41">
        <v>20</v>
      </c>
      <c r="E497" s="42">
        <f>SUM(F498:F502)</f>
        <v>1303.3333333333333</v>
      </c>
      <c r="F497" s="48"/>
    </row>
    <row r="498" spans="2:7" x14ac:dyDescent="0.2">
      <c r="B498" s="39" t="s">
        <v>36</v>
      </c>
      <c r="C498" s="40" t="s">
        <v>185</v>
      </c>
      <c r="D498" s="39" t="s">
        <v>49</v>
      </c>
      <c r="E498" s="43"/>
      <c r="F498" s="44">
        <f>5500/12</f>
        <v>458.33333333333331</v>
      </c>
    </row>
    <row r="499" spans="2:7" x14ac:dyDescent="0.2">
      <c r="B499" s="39" t="s">
        <v>173</v>
      </c>
      <c r="C499" s="40" t="s">
        <v>57</v>
      </c>
      <c r="D499" s="39" t="s">
        <v>130</v>
      </c>
      <c r="E499" s="45"/>
      <c r="F499" s="49">
        <v>245</v>
      </c>
      <c r="G499" s="55" t="s">
        <v>131</v>
      </c>
    </row>
    <row r="500" spans="2:7" x14ac:dyDescent="0.2">
      <c r="B500" s="39" t="s">
        <v>173</v>
      </c>
      <c r="C500" s="40" t="s">
        <v>58</v>
      </c>
      <c r="D500" s="39" t="s">
        <v>130</v>
      </c>
      <c r="E500" s="45"/>
      <c r="F500" s="49">
        <v>200</v>
      </c>
      <c r="G500" s="55" t="s">
        <v>131</v>
      </c>
    </row>
    <row r="501" spans="2:7" x14ac:dyDescent="0.2">
      <c r="B501" s="39" t="s">
        <v>173</v>
      </c>
      <c r="C501" s="40" t="s">
        <v>59</v>
      </c>
      <c r="D501" s="39" t="s">
        <v>130</v>
      </c>
      <c r="E501" s="45"/>
      <c r="F501" s="49">
        <v>300</v>
      </c>
      <c r="G501" s="55" t="s">
        <v>131</v>
      </c>
    </row>
    <row r="502" spans="2:7" x14ac:dyDescent="0.2">
      <c r="B502" s="39" t="s">
        <v>173</v>
      </c>
      <c r="C502" s="40" t="s">
        <v>66</v>
      </c>
      <c r="D502" s="39" t="s">
        <v>130</v>
      </c>
      <c r="E502" s="45"/>
      <c r="F502" s="49">
        <v>100</v>
      </c>
      <c r="G502" s="55" t="s">
        <v>131</v>
      </c>
    </row>
    <row r="503" spans="2:7" x14ac:dyDescent="0.2">
      <c r="B503" s="17" t="s">
        <v>178</v>
      </c>
      <c r="C503" s="14" t="s">
        <v>64</v>
      </c>
      <c r="D503" s="9">
        <v>25</v>
      </c>
      <c r="E503" s="15">
        <v>85</v>
      </c>
      <c r="F503" s="11"/>
    </row>
    <row r="504" spans="2:7" x14ac:dyDescent="0.2">
      <c r="B504" s="17" t="s">
        <v>178</v>
      </c>
      <c r="C504" s="14" t="s">
        <v>63</v>
      </c>
      <c r="D504" s="9">
        <v>25</v>
      </c>
      <c r="E504" s="15">
        <v>90</v>
      </c>
      <c r="F504" s="11"/>
    </row>
    <row r="505" spans="2:7" x14ac:dyDescent="0.2">
      <c r="B505" s="17" t="s">
        <v>178</v>
      </c>
      <c r="C505" s="14" t="s">
        <v>56</v>
      </c>
      <c r="D505" s="9">
        <v>25</v>
      </c>
      <c r="E505" s="15">
        <v>150</v>
      </c>
      <c r="F505" s="11"/>
    </row>
    <row r="506" spans="2:7" x14ac:dyDescent="0.2">
      <c r="B506" s="17" t="s">
        <v>178</v>
      </c>
      <c r="C506" s="14" t="s">
        <v>6</v>
      </c>
      <c r="D506" s="9">
        <v>28</v>
      </c>
      <c r="E506" s="15">
        <v>1200</v>
      </c>
      <c r="F506" s="11"/>
    </row>
    <row r="507" spans="2:7" x14ac:dyDescent="0.2">
      <c r="B507" s="17" t="s">
        <v>178</v>
      </c>
      <c r="C507" s="14" t="s">
        <v>39</v>
      </c>
      <c r="D507" s="9">
        <v>28</v>
      </c>
      <c r="E507" s="15">
        <v>100</v>
      </c>
      <c r="F507" s="11"/>
    </row>
    <row r="508" spans="2:7" x14ac:dyDescent="0.2">
      <c r="B508" s="17" t="s">
        <v>178</v>
      </c>
      <c r="C508" s="14" t="s">
        <v>208</v>
      </c>
      <c r="D508" s="9">
        <v>30</v>
      </c>
      <c r="E508" s="15">
        <v>430</v>
      </c>
    </row>
    <row r="509" spans="2:7" x14ac:dyDescent="0.2">
      <c r="B509" s="17" t="s">
        <v>178</v>
      </c>
      <c r="C509" s="14" t="s">
        <v>187</v>
      </c>
      <c r="D509" s="9">
        <v>28</v>
      </c>
      <c r="E509" s="15">
        <v>350</v>
      </c>
      <c r="F509" s="11"/>
      <c r="G509" s="55"/>
    </row>
    <row r="510" spans="2:7" x14ac:dyDescent="0.2">
      <c r="C510" s="12" t="s">
        <v>9</v>
      </c>
      <c r="D510" s="18"/>
      <c r="E510" s="16">
        <f>SUM(E481:E509)</f>
        <v>8808.3333333333321</v>
      </c>
      <c r="F510" s="11"/>
    </row>
    <row r="512" spans="2:7" x14ac:dyDescent="0.2">
      <c r="C512" s="19" t="s">
        <v>7</v>
      </c>
      <c r="D512" s="20"/>
      <c r="E512" s="53">
        <f>E478-E510</f>
        <v>19111.67666666667</v>
      </c>
    </row>
    <row r="514" spans="2:7" ht="15.75" x14ac:dyDescent="0.25">
      <c r="B514" s="51" t="s">
        <v>69</v>
      </c>
      <c r="C514" s="56" t="s">
        <v>186</v>
      </c>
      <c r="D514" s="52"/>
      <c r="E514" s="52"/>
    </row>
    <row r="515" spans="2:7" x14ac:dyDescent="0.2">
      <c r="C515" s="5" t="s">
        <v>21</v>
      </c>
      <c r="D515" s="5" t="s">
        <v>2</v>
      </c>
      <c r="E515" s="5" t="s">
        <v>8</v>
      </c>
    </row>
    <row r="516" spans="2:7" x14ac:dyDescent="0.2">
      <c r="B516" s="17" t="s">
        <v>190</v>
      </c>
      <c r="C516" s="6" t="s">
        <v>29</v>
      </c>
      <c r="D516" s="7">
        <v>1</v>
      </c>
      <c r="E516" s="54">
        <f>E512</f>
        <v>19111.67666666667</v>
      </c>
    </row>
    <row r="517" spans="2:7" x14ac:dyDescent="0.2">
      <c r="B517" s="17" t="s">
        <v>190</v>
      </c>
      <c r="C517" s="6" t="s">
        <v>3</v>
      </c>
      <c r="D517" s="7">
        <v>5</v>
      </c>
      <c r="E517" s="8">
        <v>650</v>
      </c>
    </row>
    <row r="518" spans="2:7" x14ac:dyDescent="0.2">
      <c r="B518" s="17" t="s">
        <v>190</v>
      </c>
      <c r="C518" s="6" t="s">
        <v>97</v>
      </c>
      <c r="D518" s="7">
        <v>7</v>
      </c>
      <c r="E518" s="8">
        <v>3900</v>
      </c>
    </row>
    <row r="519" spans="2:7" x14ac:dyDescent="0.2">
      <c r="B519" s="17" t="s">
        <v>190</v>
      </c>
      <c r="C519" s="6" t="s">
        <v>1</v>
      </c>
      <c r="D519" s="7">
        <v>30</v>
      </c>
      <c r="E519" s="8">
        <v>7800</v>
      </c>
    </row>
    <row r="520" spans="2:7" x14ac:dyDescent="0.2">
      <c r="B520" s="17" t="s">
        <v>190</v>
      </c>
      <c r="C520" s="6" t="s">
        <v>22</v>
      </c>
      <c r="D520" s="7">
        <v>30</v>
      </c>
      <c r="E520" s="8">
        <v>1000</v>
      </c>
      <c r="G520" s="55" t="s">
        <v>131</v>
      </c>
    </row>
    <row r="521" spans="2:7" x14ac:dyDescent="0.2">
      <c r="C521" s="5" t="s">
        <v>9</v>
      </c>
      <c r="D521" s="9"/>
      <c r="E521" s="10">
        <f>SUM(E516:E520)</f>
        <v>32461.67666666667</v>
      </c>
    </row>
    <row r="522" spans="2:7" x14ac:dyDescent="0.2">
      <c r="E522" s="11"/>
    </row>
    <row r="523" spans="2:7" x14ac:dyDescent="0.2">
      <c r="C523" s="13" t="s">
        <v>4</v>
      </c>
      <c r="D523" s="12" t="s">
        <v>2</v>
      </c>
      <c r="E523" s="13" t="s">
        <v>8</v>
      </c>
    </row>
    <row r="524" spans="2:7" x14ac:dyDescent="0.2">
      <c r="B524" s="39" t="s">
        <v>190</v>
      </c>
      <c r="C524" s="50" t="s">
        <v>40</v>
      </c>
      <c r="D524" s="41">
        <v>1</v>
      </c>
      <c r="E524" s="42">
        <f>SUM(F525:F527)</f>
        <v>700</v>
      </c>
      <c r="F524" s="48"/>
      <c r="G524" s="55" t="s">
        <v>131</v>
      </c>
    </row>
    <row r="525" spans="2:7" x14ac:dyDescent="0.2">
      <c r="B525" s="39" t="s">
        <v>178</v>
      </c>
      <c r="C525" s="40" t="s">
        <v>194</v>
      </c>
      <c r="D525" s="39" t="s">
        <v>130</v>
      </c>
      <c r="E525" s="43"/>
      <c r="F525" s="44">
        <v>200</v>
      </c>
      <c r="G525" s="55" t="s">
        <v>131</v>
      </c>
    </row>
    <row r="526" spans="2:7" x14ac:dyDescent="0.2">
      <c r="B526" s="39" t="s">
        <v>178</v>
      </c>
      <c r="C526" s="40" t="s">
        <v>193</v>
      </c>
      <c r="D526" s="39" t="s">
        <v>130</v>
      </c>
      <c r="E526" s="43"/>
      <c r="F526" s="44">
        <v>200</v>
      </c>
      <c r="G526" s="55" t="s">
        <v>131</v>
      </c>
    </row>
    <row r="527" spans="2:7" x14ac:dyDescent="0.2">
      <c r="B527" s="39" t="s">
        <v>178</v>
      </c>
      <c r="C527" s="40" t="s">
        <v>194</v>
      </c>
      <c r="D527" s="39" t="s">
        <v>130</v>
      </c>
      <c r="E527" s="43"/>
      <c r="F527" s="44">
        <v>300</v>
      </c>
      <c r="G527" s="55" t="s">
        <v>131</v>
      </c>
    </row>
    <row r="528" spans="2:7" x14ac:dyDescent="0.2">
      <c r="B528" s="17" t="s">
        <v>190</v>
      </c>
      <c r="C528" s="14" t="s">
        <v>53</v>
      </c>
      <c r="D528" s="9">
        <v>5</v>
      </c>
      <c r="E528" s="15">
        <v>120</v>
      </c>
    </row>
    <row r="529" spans="2:7" x14ac:dyDescent="0.2">
      <c r="B529" s="17" t="s">
        <v>190</v>
      </c>
      <c r="C529" s="14" t="s">
        <v>20</v>
      </c>
      <c r="D529" s="9">
        <v>5</v>
      </c>
      <c r="E529" s="15">
        <v>130</v>
      </c>
    </row>
    <row r="530" spans="2:7" x14ac:dyDescent="0.2">
      <c r="B530" s="17" t="s">
        <v>190</v>
      </c>
      <c r="C530" s="14" t="s">
        <v>52</v>
      </c>
      <c r="D530" s="9">
        <v>10</v>
      </c>
      <c r="E530" s="15">
        <v>140</v>
      </c>
    </row>
    <row r="531" spans="2:7" x14ac:dyDescent="0.2">
      <c r="B531" s="17" t="s">
        <v>190</v>
      </c>
      <c r="C531" s="14" t="s">
        <v>54</v>
      </c>
      <c r="D531" s="9">
        <v>10</v>
      </c>
      <c r="E531" s="15">
        <v>80</v>
      </c>
    </row>
    <row r="532" spans="2:7" x14ac:dyDescent="0.2">
      <c r="B532" s="17" t="s">
        <v>190</v>
      </c>
      <c r="C532" s="14" t="s">
        <v>55</v>
      </c>
      <c r="D532" s="9">
        <v>10</v>
      </c>
      <c r="E532" s="15">
        <v>45</v>
      </c>
    </row>
    <row r="533" spans="2:7" x14ac:dyDescent="0.2">
      <c r="B533" s="17" t="s">
        <v>190</v>
      </c>
      <c r="C533" s="14" t="s">
        <v>188</v>
      </c>
      <c r="D533" s="9">
        <v>15</v>
      </c>
      <c r="E533" s="15">
        <v>480</v>
      </c>
      <c r="G533" s="55"/>
    </row>
    <row r="534" spans="2:7" x14ac:dyDescent="0.2">
      <c r="B534" s="17" t="s">
        <v>190</v>
      </c>
      <c r="C534" s="14" t="s">
        <v>5</v>
      </c>
      <c r="D534" s="9">
        <v>15</v>
      </c>
      <c r="E534" s="15">
        <v>470</v>
      </c>
    </row>
    <row r="535" spans="2:7" x14ac:dyDescent="0.2">
      <c r="B535" s="17" t="s">
        <v>190</v>
      </c>
      <c r="C535" s="14" t="s">
        <v>203</v>
      </c>
      <c r="D535" s="9">
        <v>15</v>
      </c>
      <c r="E535" s="15">
        <v>1920</v>
      </c>
    </row>
    <row r="536" spans="2:7" x14ac:dyDescent="0.2">
      <c r="B536" s="17" t="s">
        <v>190</v>
      </c>
      <c r="C536" s="14" t="s">
        <v>30</v>
      </c>
      <c r="D536" s="9">
        <v>15</v>
      </c>
      <c r="E536" s="15">
        <v>540</v>
      </c>
    </row>
    <row r="537" spans="2:7" x14ac:dyDescent="0.2">
      <c r="B537" s="39" t="s">
        <v>190</v>
      </c>
      <c r="C537" s="47" t="s">
        <v>31</v>
      </c>
      <c r="D537" s="41">
        <v>20</v>
      </c>
      <c r="E537" s="42">
        <f>SUM(F538:F549)</f>
        <v>3486.6666666666665</v>
      </c>
      <c r="F537" s="48"/>
      <c r="G537" s="55" t="s">
        <v>131</v>
      </c>
    </row>
    <row r="538" spans="2:7" x14ac:dyDescent="0.2">
      <c r="B538" s="39" t="s">
        <v>178</v>
      </c>
      <c r="C538" s="40" t="s">
        <v>195</v>
      </c>
      <c r="D538" s="39" t="s">
        <v>130</v>
      </c>
      <c r="E538" s="45"/>
      <c r="F538" s="49">
        <f>6500/12</f>
        <v>541.66666666666663</v>
      </c>
      <c r="G538" s="55" t="s">
        <v>131</v>
      </c>
    </row>
    <row r="539" spans="2:7" x14ac:dyDescent="0.2">
      <c r="B539" s="39" t="s">
        <v>178</v>
      </c>
      <c r="C539" s="40" t="s">
        <v>196</v>
      </c>
      <c r="D539" s="39" t="s">
        <v>130</v>
      </c>
      <c r="E539" s="45"/>
      <c r="F539" s="49">
        <f>2500/10</f>
        <v>250</v>
      </c>
      <c r="G539" s="55" t="s">
        <v>131</v>
      </c>
    </row>
    <row r="540" spans="2:7" x14ac:dyDescent="0.2">
      <c r="B540" s="39" t="s">
        <v>178</v>
      </c>
      <c r="C540" s="40" t="s">
        <v>197</v>
      </c>
      <c r="D540" s="39" t="s">
        <v>130</v>
      </c>
      <c r="E540" s="45"/>
      <c r="F540" s="49">
        <v>310</v>
      </c>
      <c r="G540" s="55" t="s">
        <v>131</v>
      </c>
    </row>
    <row r="541" spans="2:7" x14ac:dyDescent="0.2">
      <c r="B541" s="39" t="s">
        <v>178</v>
      </c>
      <c r="C541" s="40" t="s">
        <v>198</v>
      </c>
      <c r="D541" s="39" t="s">
        <v>130</v>
      </c>
      <c r="E541" s="45"/>
      <c r="F541" s="49">
        <v>200</v>
      </c>
      <c r="G541" s="55" t="s">
        <v>131</v>
      </c>
    </row>
    <row r="542" spans="2:7" x14ac:dyDescent="0.2">
      <c r="B542" s="39" t="s">
        <v>178</v>
      </c>
      <c r="C542" s="40" t="s">
        <v>199</v>
      </c>
      <c r="D542" s="39" t="s">
        <v>130</v>
      </c>
      <c r="E542" s="45"/>
      <c r="F542" s="49">
        <v>310</v>
      </c>
      <c r="G542" s="55" t="s">
        <v>131</v>
      </c>
    </row>
    <row r="543" spans="2:7" x14ac:dyDescent="0.2">
      <c r="B543" s="39" t="s">
        <v>178</v>
      </c>
      <c r="C543" s="40" t="s">
        <v>200</v>
      </c>
      <c r="D543" s="39" t="s">
        <v>130</v>
      </c>
      <c r="E543" s="45"/>
      <c r="F543" s="49">
        <v>200</v>
      </c>
      <c r="G543" s="55" t="s">
        <v>131</v>
      </c>
    </row>
    <row r="544" spans="2:7" x14ac:dyDescent="0.2">
      <c r="B544" s="39" t="s">
        <v>178</v>
      </c>
      <c r="C544" s="40" t="s">
        <v>201</v>
      </c>
      <c r="D544" s="39" t="s">
        <v>130</v>
      </c>
      <c r="E544" s="45"/>
      <c r="F544" s="49">
        <v>690</v>
      </c>
      <c r="G544" s="55" t="s">
        <v>131</v>
      </c>
    </row>
    <row r="545" spans="2:7" x14ac:dyDescent="0.2">
      <c r="B545" s="39" t="s">
        <v>178</v>
      </c>
      <c r="C545" s="40" t="s">
        <v>202</v>
      </c>
      <c r="D545" s="39" t="s">
        <v>130</v>
      </c>
      <c r="E545" s="45"/>
      <c r="F545" s="49">
        <v>140</v>
      </c>
      <c r="G545" s="55" t="s">
        <v>131</v>
      </c>
    </row>
    <row r="546" spans="2:7" x14ac:dyDescent="0.2">
      <c r="B546" s="39" t="s">
        <v>173</v>
      </c>
      <c r="C546" s="40" t="s">
        <v>57</v>
      </c>
      <c r="D546" s="39" t="s">
        <v>130</v>
      </c>
      <c r="E546" s="45"/>
      <c r="F546" s="49">
        <v>245</v>
      </c>
      <c r="G546" s="55" t="s">
        <v>131</v>
      </c>
    </row>
    <row r="547" spans="2:7" x14ac:dyDescent="0.2">
      <c r="B547" s="39" t="s">
        <v>173</v>
      </c>
      <c r="C547" s="40" t="s">
        <v>58</v>
      </c>
      <c r="D547" s="39" t="s">
        <v>130</v>
      </c>
      <c r="E547" s="45"/>
      <c r="F547" s="49">
        <v>200</v>
      </c>
      <c r="G547" s="55" t="s">
        <v>131</v>
      </c>
    </row>
    <row r="548" spans="2:7" x14ac:dyDescent="0.2">
      <c r="B548" s="39" t="s">
        <v>173</v>
      </c>
      <c r="C548" s="40" t="s">
        <v>59</v>
      </c>
      <c r="D548" s="39" t="s">
        <v>130</v>
      </c>
      <c r="E548" s="45"/>
      <c r="F548" s="49">
        <v>300</v>
      </c>
      <c r="G548" s="55" t="s">
        <v>131</v>
      </c>
    </row>
    <row r="549" spans="2:7" x14ac:dyDescent="0.2">
      <c r="B549" s="39" t="s">
        <v>173</v>
      </c>
      <c r="C549" s="40" t="s">
        <v>66</v>
      </c>
      <c r="D549" s="39" t="s">
        <v>130</v>
      </c>
      <c r="E549" s="45"/>
      <c r="F549" s="49">
        <v>100</v>
      </c>
      <c r="G549" s="55" t="s">
        <v>131</v>
      </c>
    </row>
    <row r="550" spans="2:7" x14ac:dyDescent="0.2">
      <c r="B550" s="17" t="s">
        <v>190</v>
      </c>
      <c r="C550" s="14" t="s">
        <v>64</v>
      </c>
      <c r="D550" s="9">
        <v>25</v>
      </c>
      <c r="E550" s="15">
        <v>90</v>
      </c>
      <c r="F550" s="11"/>
    </row>
    <row r="551" spans="2:7" x14ac:dyDescent="0.2">
      <c r="B551" s="17" t="s">
        <v>190</v>
      </c>
      <c r="C551" s="14" t="s">
        <v>63</v>
      </c>
      <c r="D551" s="9">
        <v>25</v>
      </c>
      <c r="E551" s="15">
        <v>98</v>
      </c>
      <c r="F551" s="11"/>
    </row>
    <row r="552" spans="2:7" x14ac:dyDescent="0.2">
      <c r="B552" s="17" t="s">
        <v>190</v>
      </c>
      <c r="C552" s="14" t="s">
        <v>56</v>
      </c>
      <c r="D552" s="9">
        <v>25</v>
      </c>
      <c r="E552" s="15">
        <v>180</v>
      </c>
      <c r="F552" s="11"/>
    </row>
    <row r="553" spans="2:7" x14ac:dyDescent="0.2">
      <c r="B553" s="17" t="s">
        <v>190</v>
      </c>
      <c r="C553" s="14" t="s">
        <v>6</v>
      </c>
      <c r="D553" s="9">
        <v>28</v>
      </c>
      <c r="E553" s="15">
        <v>1450</v>
      </c>
      <c r="F553" s="11"/>
    </row>
    <row r="554" spans="2:7" x14ac:dyDescent="0.2">
      <c r="B554" s="17" t="s">
        <v>190</v>
      </c>
      <c r="C554" s="14" t="s">
        <v>39</v>
      </c>
      <c r="D554" s="9">
        <v>28</v>
      </c>
      <c r="E554" s="15">
        <v>120</v>
      </c>
      <c r="F554" s="11"/>
    </row>
    <row r="555" spans="2:7" x14ac:dyDescent="0.2">
      <c r="B555" s="17" t="s">
        <v>190</v>
      </c>
      <c r="C555" s="14" t="s">
        <v>188</v>
      </c>
      <c r="D555" s="9">
        <v>30</v>
      </c>
      <c r="E555" s="15">
        <v>480</v>
      </c>
      <c r="G555" s="55"/>
    </row>
    <row r="556" spans="2:7" x14ac:dyDescent="0.2">
      <c r="B556" s="17" t="s">
        <v>190</v>
      </c>
      <c r="C556" s="14" t="s">
        <v>187</v>
      </c>
      <c r="D556" s="9">
        <v>30</v>
      </c>
      <c r="E556" s="15">
        <v>350</v>
      </c>
      <c r="F556" s="11"/>
      <c r="G556" s="55"/>
    </row>
    <row r="557" spans="2:7" x14ac:dyDescent="0.2">
      <c r="C557" s="12" t="s">
        <v>9</v>
      </c>
      <c r="D557" s="18"/>
      <c r="E557" s="16">
        <f>SUM(E524:E556)</f>
        <v>10879.666666666666</v>
      </c>
      <c r="F557" s="11"/>
    </row>
    <row r="559" spans="2:7" x14ac:dyDescent="0.2">
      <c r="C559" s="19" t="s">
        <v>7</v>
      </c>
      <c r="D559" s="20"/>
      <c r="E559" s="53">
        <f>E521-E557</f>
        <v>21582.010000000002</v>
      </c>
    </row>
    <row r="561" spans="2:7" ht="15.75" x14ac:dyDescent="0.25">
      <c r="B561" s="51" t="s">
        <v>69</v>
      </c>
      <c r="C561" s="56" t="s">
        <v>191</v>
      </c>
      <c r="D561" s="52"/>
      <c r="E561" s="52"/>
    </row>
    <row r="562" spans="2:7" x14ac:dyDescent="0.2">
      <c r="C562" s="5" t="s">
        <v>21</v>
      </c>
      <c r="D562" s="5" t="s">
        <v>2</v>
      </c>
      <c r="E562" s="5" t="s">
        <v>8</v>
      </c>
    </row>
    <row r="563" spans="2:7" x14ac:dyDescent="0.2">
      <c r="B563" s="17" t="s">
        <v>211</v>
      </c>
      <c r="C563" s="6" t="s">
        <v>29</v>
      </c>
      <c r="D563" s="7">
        <v>1</v>
      </c>
      <c r="E563" s="54">
        <f>E559</f>
        <v>21582.010000000002</v>
      </c>
    </row>
    <row r="564" spans="2:7" x14ac:dyDescent="0.2">
      <c r="B564" s="17" t="s">
        <v>211</v>
      </c>
      <c r="C564" s="6" t="s">
        <v>3</v>
      </c>
      <c r="D564" s="7">
        <v>5</v>
      </c>
      <c r="E564" s="8">
        <v>650</v>
      </c>
    </row>
    <row r="565" spans="2:7" x14ac:dyDescent="0.2">
      <c r="B565" s="17" t="s">
        <v>211</v>
      </c>
      <c r="C565" s="6" t="s">
        <v>1</v>
      </c>
      <c r="D565" s="7">
        <v>30</v>
      </c>
      <c r="E565" s="8">
        <v>7800</v>
      </c>
    </row>
    <row r="566" spans="2:7" x14ac:dyDescent="0.2">
      <c r="B566" s="17" t="s">
        <v>211</v>
      </c>
      <c r="C566" s="6" t="s">
        <v>22</v>
      </c>
      <c r="D566" s="7">
        <v>30</v>
      </c>
      <c r="E566" s="8">
        <v>1000</v>
      </c>
      <c r="G566" s="55" t="s">
        <v>131</v>
      </c>
    </row>
    <row r="567" spans="2:7" x14ac:dyDescent="0.2">
      <c r="C567" s="5" t="s">
        <v>9</v>
      </c>
      <c r="D567" s="9"/>
      <c r="E567" s="10">
        <f>SUM(E563:E566)</f>
        <v>31032.010000000002</v>
      </c>
    </row>
    <row r="568" spans="2:7" x14ac:dyDescent="0.2">
      <c r="E568" s="11"/>
    </row>
    <row r="569" spans="2:7" x14ac:dyDescent="0.2">
      <c r="C569" s="13" t="s">
        <v>4</v>
      </c>
      <c r="D569" s="12" t="s">
        <v>2</v>
      </c>
      <c r="E569" s="13" t="s">
        <v>8</v>
      </c>
    </row>
    <row r="570" spans="2:7" x14ac:dyDescent="0.2">
      <c r="B570" s="39" t="s">
        <v>211</v>
      </c>
      <c r="C570" s="50" t="s">
        <v>40</v>
      </c>
      <c r="D570" s="41">
        <v>1</v>
      </c>
      <c r="E570" s="42">
        <f>SUM(F571:F573)</f>
        <v>700</v>
      </c>
      <c r="F570" s="48"/>
      <c r="G570" s="55" t="s">
        <v>131</v>
      </c>
    </row>
    <row r="571" spans="2:7" x14ac:dyDescent="0.2">
      <c r="B571" s="39" t="s">
        <v>178</v>
      </c>
      <c r="C571" s="40" t="s">
        <v>194</v>
      </c>
      <c r="D571" s="39" t="s">
        <v>130</v>
      </c>
      <c r="E571" s="43"/>
      <c r="F571" s="44">
        <v>200</v>
      </c>
      <c r="G571" s="55" t="s">
        <v>131</v>
      </c>
    </row>
    <row r="572" spans="2:7" x14ac:dyDescent="0.2">
      <c r="B572" s="39" t="s">
        <v>178</v>
      </c>
      <c r="C572" s="40" t="s">
        <v>193</v>
      </c>
      <c r="D572" s="39" t="s">
        <v>130</v>
      </c>
      <c r="E572" s="43"/>
      <c r="F572" s="44">
        <v>200</v>
      </c>
      <c r="G572" s="55" t="s">
        <v>131</v>
      </c>
    </row>
    <row r="573" spans="2:7" x14ac:dyDescent="0.2">
      <c r="B573" s="39" t="s">
        <v>178</v>
      </c>
      <c r="C573" s="40" t="s">
        <v>194</v>
      </c>
      <c r="D573" s="39" t="s">
        <v>130</v>
      </c>
      <c r="E573" s="43"/>
      <c r="F573" s="44">
        <v>300</v>
      </c>
      <c r="G573" s="55" t="s">
        <v>131</v>
      </c>
    </row>
    <row r="574" spans="2:7" x14ac:dyDescent="0.2">
      <c r="B574" s="17" t="s">
        <v>211</v>
      </c>
      <c r="C574" s="14" t="s">
        <v>53</v>
      </c>
      <c r="D574" s="9">
        <v>5</v>
      </c>
      <c r="E574" s="15">
        <v>120</v>
      </c>
    </row>
    <row r="575" spans="2:7" x14ac:dyDescent="0.2">
      <c r="B575" s="17" t="s">
        <v>211</v>
      </c>
      <c r="C575" s="14" t="s">
        <v>20</v>
      </c>
      <c r="D575" s="9">
        <v>5</v>
      </c>
      <c r="E575" s="15">
        <v>130</v>
      </c>
    </row>
    <row r="576" spans="2:7" x14ac:dyDescent="0.2">
      <c r="B576" s="17" t="s">
        <v>211</v>
      </c>
      <c r="C576" s="14" t="s">
        <v>52</v>
      </c>
      <c r="D576" s="9">
        <v>10</v>
      </c>
      <c r="E576" s="15">
        <v>140</v>
      </c>
    </row>
    <row r="577" spans="2:7" x14ac:dyDescent="0.2">
      <c r="B577" s="17" t="s">
        <v>211</v>
      </c>
      <c r="C577" s="14" t="s">
        <v>54</v>
      </c>
      <c r="D577" s="9">
        <v>10</v>
      </c>
      <c r="E577" s="15">
        <v>80</v>
      </c>
    </row>
    <row r="578" spans="2:7" x14ac:dyDescent="0.2">
      <c r="B578" s="17" t="s">
        <v>211</v>
      </c>
      <c r="C578" s="14" t="s">
        <v>55</v>
      </c>
      <c r="D578" s="9">
        <v>10</v>
      </c>
      <c r="E578" s="15">
        <v>45</v>
      </c>
    </row>
    <row r="579" spans="2:7" x14ac:dyDescent="0.2">
      <c r="B579" s="17" t="s">
        <v>211</v>
      </c>
      <c r="C579" s="14" t="s">
        <v>70</v>
      </c>
      <c r="D579" s="9">
        <v>10</v>
      </c>
      <c r="E579" s="15">
        <v>1150</v>
      </c>
    </row>
    <row r="580" spans="2:7" x14ac:dyDescent="0.2">
      <c r="B580" s="17" t="s">
        <v>211</v>
      </c>
      <c r="C580" s="14" t="s">
        <v>71</v>
      </c>
      <c r="D580" s="9">
        <v>12</v>
      </c>
      <c r="E580" s="15">
        <v>1470</v>
      </c>
    </row>
    <row r="581" spans="2:7" x14ac:dyDescent="0.2">
      <c r="B581" s="17" t="s">
        <v>211</v>
      </c>
      <c r="C581" s="14" t="s">
        <v>188</v>
      </c>
      <c r="D581" s="9">
        <v>15</v>
      </c>
      <c r="E581" s="15">
        <v>480</v>
      </c>
      <c r="G581" s="55"/>
    </row>
    <row r="582" spans="2:7" x14ac:dyDescent="0.2">
      <c r="B582" s="17" t="s">
        <v>211</v>
      </c>
      <c r="C582" s="14" t="s">
        <v>5</v>
      </c>
      <c r="D582" s="9">
        <v>15</v>
      </c>
      <c r="E582" s="15">
        <v>470</v>
      </c>
    </row>
    <row r="583" spans="2:7" x14ac:dyDescent="0.2">
      <c r="B583" s="17" t="s">
        <v>211</v>
      </c>
      <c r="C583" s="14" t="s">
        <v>203</v>
      </c>
      <c r="D583" s="9">
        <v>15</v>
      </c>
      <c r="E583" s="15">
        <v>1920</v>
      </c>
    </row>
    <row r="584" spans="2:7" x14ac:dyDescent="0.2">
      <c r="B584" s="17" t="s">
        <v>211</v>
      </c>
      <c r="C584" s="14" t="s">
        <v>30</v>
      </c>
      <c r="D584" s="9">
        <v>15</v>
      </c>
      <c r="E584" s="15">
        <v>540</v>
      </c>
    </row>
    <row r="585" spans="2:7" x14ac:dyDescent="0.2">
      <c r="B585" s="39" t="s">
        <v>211</v>
      </c>
      <c r="C585" s="47" t="s">
        <v>31</v>
      </c>
      <c r="D585" s="41">
        <v>20</v>
      </c>
      <c r="E585" s="42">
        <f>SUM(F586:F597)</f>
        <v>3486.6666666666665</v>
      </c>
      <c r="F585" s="48"/>
      <c r="G585" s="55" t="s">
        <v>131</v>
      </c>
    </row>
    <row r="586" spans="2:7" x14ac:dyDescent="0.2">
      <c r="B586" s="39" t="s">
        <v>178</v>
      </c>
      <c r="C586" s="40" t="s">
        <v>195</v>
      </c>
      <c r="D586" s="39" t="s">
        <v>130</v>
      </c>
      <c r="E586" s="45"/>
      <c r="F586" s="49">
        <f>6500/12</f>
        <v>541.66666666666663</v>
      </c>
      <c r="G586" s="55" t="s">
        <v>131</v>
      </c>
    </row>
    <row r="587" spans="2:7" x14ac:dyDescent="0.2">
      <c r="B587" s="39" t="s">
        <v>178</v>
      </c>
      <c r="C587" s="40" t="s">
        <v>196</v>
      </c>
      <c r="D587" s="39" t="s">
        <v>130</v>
      </c>
      <c r="E587" s="45"/>
      <c r="F587" s="49">
        <f>2500/10</f>
        <v>250</v>
      </c>
      <c r="G587" s="55" t="s">
        <v>131</v>
      </c>
    </row>
    <row r="588" spans="2:7" x14ac:dyDescent="0.2">
      <c r="B588" s="39" t="s">
        <v>178</v>
      </c>
      <c r="C588" s="40" t="s">
        <v>197</v>
      </c>
      <c r="D588" s="39" t="s">
        <v>130</v>
      </c>
      <c r="E588" s="45"/>
      <c r="F588" s="49">
        <v>310</v>
      </c>
      <c r="G588" s="55" t="s">
        <v>131</v>
      </c>
    </row>
    <row r="589" spans="2:7" x14ac:dyDescent="0.2">
      <c r="B589" s="39" t="s">
        <v>178</v>
      </c>
      <c r="C589" s="40" t="s">
        <v>198</v>
      </c>
      <c r="D589" s="39" t="s">
        <v>130</v>
      </c>
      <c r="E589" s="45"/>
      <c r="F589" s="49">
        <v>200</v>
      </c>
      <c r="G589" s="55" t="s">
        <v>131</v>
      </c>
    </row>
    <row r="590" spans="2:7" x14ac:dyDescent="0.2">
      <c r="B590" s="39" t="s">
        <v>178</v>
      </c>
      <c r="C590" s="40" t="s">
        <v>199</v>
      </c>
      <c r="D590" s="39" t="s">
        <v>130</v>
      </c>
      <c r="E590" s="45"/>
      <c r="F590" s="49">
        <v>310</v>
      </c>
      <c r="G590" s="55" t="s">
        <v>131</v>
      </c>
    </row>
    <row r="591" spans="2:7" x14ac:dyDescent="0.2">
      <c r="B591" s="39" t="s">
        <v>178</v>
      </c>
      <c r="C591" s="40" t="s">
        <v>200</v>
      </c>
      <c r="D591" s="39" t="s">
        <v>130</v>
      </c>
      <c r="E591" s="45"/>
      <c r="F591" s="49">
        <v>200</v>
      </c>
      <c r="G591" s="55" t="s">
        <v>131</v>
      </c>
    </row>
    <row r="592" spans="2:7" x14ac:dyDescent="0.2">
      <c r="B592" s="39" t="s">
        <v>178</v>
      </c>
      <c r="C592" s="40" t="s">
        <v>201</v>
      </c>
      <c r="D592" s="39" t="s">
        <v>130</v>
      </c>
      <c r="E592" s="45"/>
      <c r="F592" s="49">
        <v>690</v>
      </c>
      <c r="G592" s="55" t="s">
        <v>131</v>
      </c>
    </row>
    <row r="593" spans="2:7" x14ac:dyDescent="0.2">
      <c r="B593" s="39" t="s">
        <v>178</v>
      </c>
      <c r="C593" s="40" t="s">
        <v>202</v>
      </c>
      <c r="D593" s="39" t="s">
        <v>130</v>
      </c>
      <c r="E593" s="45"/>
      <c r="F593" s="49">
        <v>140</v>
      </c>
      <c r="G593" s="55" t="s">
        <v>131</v>
      </c>
    </row>
    <row r="594" spans="2:7" x14ac:dyDescent="0.2">
      <c r="B594" s="39" t="s">
        <v>173</v>
      </c>
      <c r="C594" s="40" t="s">
        <v>57</v>
      </c>
      <c r="D594" s="39" t="s">
        <v>130</v>
      </c>
      <c r="E594" s="45"/>
      <c r="F594" s="49">
        <v>245</v>
      </c>
      <c r="G594" s="55" t="s">
        <v>131</v>
      </c>
    </row>
    <row r="595" spans="2:7" x14ac:dyDescent="0.2">
      <c r="B595" s="39" t="s">
        <v>173</v>
      </c>
      <c r="C595" s="40" t="s">
        <v>58</v>
      </c>
      <c r="D595" s="39" t="s">
        <v>130</v>
      </c>
      <c r="E595" s="45"/>
      <c r="F595" s="49">
        <v>200</v>
      </c>
      <c r="G595" s="55" t="s">
        <v>131</v>
      </c>
    </row>
    <row r="596" spans="2:7" x14ac:dyDescent="0.2">
      <c r="B596" s="39" t="s">
        <v>173</v>
      </c>
      <c r="C596" s="40" t="s">
        <v>59</v>
      </c>
      <c r="D596" s="39" t="s">
        <v>130</v>
      </c>
      <c r="E596" s="45"/>
      <c r="F596" s="49">
        <v>300</v>
      </c>
      <c r="G596" s="55" t="s">
        <v>131</v>
      </c>
    </row>
    <row r="597" spans="2:7" x14ac:dyDescent="0.2">
      <c r="B597" s="39" t="s">
        <v>173</v>
      </c>
      <c r="C597" s="40" t="s">
        <v>66</v>
      </c>
      <c r="D597" s="39" t="s">
        <v>130</v>
      </c>
      <c r="E597" s="45"/>
      <c r="F597" s="49">
        <v>100</v>
      </c>
      <c r="G597" s="55" t="s">
        <v>131</v>
      </c>
    </row>
    <row r="598" spans="2:7" x14ac:dyDescent="0.2">
      <c r="B598" s="17" t="s">
        <v>211</v>
      </c>
      <c r="C598" s="14" t="s">
        <v>64</v>
      </c>
      <c r="D598" s="9">
        <v>25</v>
      </c>
      <c r="E598" s="15">
        <v>90</v>
      </c>
      <c r="F598" s="11"/>
    </row>
    <row r="599" spans="2:7" x14ac:dyDescent="0.2">
      <c r="B599" s="17" t="s">
        <v>211</v>
      </c>
      <c r="C599" s="14" t="s">
        <v>63</v>
      </c>
      <c r="D599" s="9">
        <v>25</v>
      </c>
      <c r="E599" s="15">
        <v>98</v>
      </c>
      <c r="F599" s="11"/>
    </row>
    <row r="600" spans="2:7" x14ac:dyDescent="0.2">
      <c r="B600" s="17" t="s">
        <v>211</v>
      </c>
      <c r="C600" s="14" t="s">
        <v>56</v>
      </c>
      <c r="D600" s="9">
        <v>25</v>
      </c>
      <c r="E600" s="15">
        <v>180</v>
      </c>
      <c r="F600" s="11"/>
    </row>
    <row r="601" spans="2:7" x14ac:dyDescent="0.2">
      <c r="B601" s="17" t="s">
        <v>211</v>
      </c>
      <c r="C601" s="14" t="s">
        <v>6</v>
      </c>
      <c r="D601" s="9">
        <v>28</v>
      </c>
      <c r="E601" s="15">
        <v>1450</v>
      </c>
      <c r="F601" s="11"/>
    </row>
    <row r="602" spans="2:7" x14ac:dyDescent="0.2">
      <c r="B602" s="17" t="s">
        <v>211</v>
      </c>
      <c r="C602" s="14" t="s">
        <v>39</v>
      </c>
      <c r="D602" s="9">
        <v>28</v>
      </c>
      <c r="E602" s="15">
        <v>120</v>
      </c>
      <c r="F602" s="11"/>
    </row>
    <row r="603" spans="2:7" x14ac:dyDescent="0.2">
      <c r="B603" s="17" t="s">
        <v>211</v>
      </c>
      <c r="C603" s="14" t="s">
        <v>188</v>
      </c>
      <c r="D603" s="9">
        <v>30</v>
      </c>
      <c r="E603" s="15">
        <v>480</v>
      </c>
      <c r="G603" s="55"/>
    </row>
    <row r="604" spans="2:7" x14ac:dyDescent="0.2">
      <c r="B604" s="17" t="s">
        <v>211</v>
      </c>
      <c r="C604" s="14" t="s">
        <v>212</v>
      </c>
      <c r="D604" s="9">
        <v>28</v>
      </c>
      <c r="E604" s="15">
        <v>195</v>
      </c>
      <c r="F604" s="58"/>
      <c r="G604" s="55"/>
    </row>
    <row r="605" spans="2:7" x14ac:dyDescent="0.2">
      <c r="B605" s="17" t="s">
        <v>211</v>
      </c>
      <c r="C605" s="14" t="s">
        <v>187</v>
      </c>
      <c r="D605" s="9">
        <v>30</v>
      </c>
      <c r="E605" s="15">
        <v>350</v>
      </c>
      <c r="F605" s="11"/>
      <c r="G605" s="55"/>
    </row>
    <row r="606" spans="2:7" x14ac:dyDescent="0.2">
      <c r="C606" s="12" t="s">
        <v>9</v>
      </c>
      <c r="D606" s="18"/>
      <c r="E606" s="16">
        <f>SUM(E570:E605)</f>
        <v>13694.666666666666</v>
      </c>
      <c r="F606" s="11"/>
    </row>
    <row r="608" spans="2:7" x14ac:dyDescent="0.2">
      <c r="C608" s="19" t="s">
        <v>7</v>
      </c>
      <c r="D608" s="20"/>
      <c r="E608" s="53">
        <f>E567-E606</f>
        <v>17337.343333333338</v>
      </c>
    </row>
    <row r="626" spans="2:7" x14ac:dyDescent="0.2">
      <c r="B626" s="39" t="s">
        <v>192</v>
      </c>
      <c r="C626" s="50" t="s">
        <v>40</v>
      </c>
      <c r="D626" s="41">
        <v>1</v>
      </c>
      <c r="E626" s="42">
        <f>SUM(F627:F630)</f>
        <v>950</v>
      </c>
      <c r="F626" s="48"/>
    </row>
    <row r="627" spans="2:7" x14ac:dyDescent="0.2">
      <c r="B627" s="39" t="s">
        <v>178</v>
      </c>
      <c r="C627" s="40" t="s">
        <v>60</v>
      </c>
      <c r="D627" s="39" t="s">
        <v>130</v>
      </c>
      <c r="E627" s="43"/>
      <c r="F627" s="44">
        <v>200</v>
      </c>
      <c r="G627" s="55" t="s">
        <v>131</v>
      </c>
    </row>
    <row r="628" spans="2:7" x14ac:dyDescent="0.2">
      <c r="B628" s="39" t="s">
        <v>178</v>
      </c>
      <c r="C628" s="40" t="s">
        <v>57</v>
      </c>
      <c r="D628" s="39" t="s">
        <v>130</v>
      </c>
      <c r="E628" s="43"/>
      <c r="F628" s="44">
        <v>250</v>
      </c>
      <c r="G628" s="55" t="s">
        <v>131</v>
      </c>
    </row>
    <row r="629" spans="2:7" x14ac:dyDescent="0.2">
      <c r="B629" s="39" t="s">
        <v>178</v>
      </c>
      <c r="C629" s="40" t="s">
        <v>57</v>
      </c>
      <c r="D629" s="39" t="s">
        <v>130</v>
      </c>
      <c r="E629" s="43"/>
      <c r="F629" s="44">
        <v>250</v>
      </c>
      <c r="G629" s="55" t="s">
        <v>131</v>
      </c>
    </row>
    <row r="630" spans="2:7" x14ac:dyDescent="0.2">
      <c r="B630" s="39" t="s">
        <v>178</v>
      </c>
      <c r="C630" s="40" t="s">
        <v>57</v>
      </c>
      <c r="D630" s="39" t="s">
        <v>130</v>
      </c>
      <c r="E630" s="43"/>
      <c r="F630" s="44">
        <v>250</v>
      </c>
      <c r="G630" s="55" t="s">
        <v>131</v>
      </c>
    </row>
    <row r="631" spans="2:7" x14ac:dyDescent="0.2">
      <c r="B631" s="17" t="s">
        <v>17</v>
      </c>
      <c r="C631" s="14" t="s">
        <v>53</v>
      </c>
      <c r="D631" s="9">
        <v>5</v>
      </c>
      <c r="E631" s="15">
        <v>115</v>
      </c>
    </row>
    <row r="632" spans="2:7" x14ac:dyDescent="0.2">
      <c r="B632" s="17" t="s">
        <v>17</v>
      </c>
      <c r="C632" s="14" t="s">
        <v>20</v>
      </c>
      <c r="D632" s="9">
        <v>5</v>
      </c>
      <c r="E632" s="15">
        <v>120</v>
      </c>
    </row>
    <row r="633" spans="2:7" x14ac:dyDescent="0.2">
      <c r="B633" s="17" t="s">
        <v>17</v>
      </c>
      <c r="C633" s="14" t="s">
        <v>52</v>
      </c>
      <c r="D633" s="9">
        <v>10</v>
      </c>
      <c r="E633" s="15">
        <v>140</v>
      </c>
    </row>
    <row r="634" spans="2:7" x14ac:dyDescent="0.2">
      <c r="B634" s="17" t="s">
        <v>17</v>
      </c>
      <c r="C634" s="14" t="s">
        <v>54</v>
      </c>
      <c r="D634" s="9">
        <v>10</v>
      </c>
      <c r="E634" s="15">
        <v>75</v>
      </c>
    </row>
    <row r="635" spans="2:7" x14ac:dyDescent="0.2">
      <c r="B635" s="17" t="s">
        <v>17</v>
      </c>
      <c r="C635" s="14" t="s">
        <v>55</v>
      </c>
      <c r="D635" s="9">
        <v>10</v>
      </c>
      <c r="E635" s="15">
        <v>55</v>
      </c>
    </row>
    <row r="638" spans="2:7" x14ac:dyDescent="0.2">
      <c r="B638" s="17" t="s">
        <v>17</v>
      </c>
      <c r="C638" s="14" t="s">
        <v>5</v>
      </c>
      <c r="D638" s="9">
        <v>15</v>
      </c>
      <c r="E638" s="15">
        <v>450</v>
      </c>
    </row>
    <row r="639" spans="2:7" x14ac:dyDescent="0.2">
      <c r="B639" s="17" t="s">
        <v>17</v>
      </c>
      <c r="C639" s="14" t="s">
        <v>204</v>
      </c>
      <c r="D639" s="9">
        <v>15</v>
      </c>
      <c r="E639" s="15">
        <v>1750</v>
      </c>
    </row>
    <row r="640" spans="2:7" x14ac:dyDescent="0.2">
      <c r="B640" s="17" t="s">
        <v>17</v>
      </c>
      <c r="C640" s="14" t="s">
        <v>30</v>
      </c>
      <c r="D640" s="9">
        <v>15</v>
      </c>
      <c r="E640" s="15">
        <v>490</v>
      </c>
    </row>
    <row r="641" spans="2:6" x14ac:dyDescent="0.2">
      <c r="B641" s="39" t="s">
        <v>17</v>
      </c>
      <c r="C641" s="47" t="s">
        <v>31</v>
      </c>
      <c r="D641" s="41">
        <v>20</v>
      </c>
      <c r="E641" s="42">
        <f>SUM(F642:F648)</f>
        <v>1635</v>
      </c>
      <c r="F641" s="48"/>
    </row>
    <row r="642" spans="2:6" x14ac:dyDescent="0.2">
      <c r="B642" s="39" t="s">
        <v>33</v>
      </c>
      <c r="C642" s="40" t="s">
        <v>75</v>
      </c>
      <c r="D642" s="39" t="s">
        <v>47</v>
      </c>
      <c r="E642" s="43"/>
      <c r="F642" s="44">
        <f>2200/10</f>
        <v>220</v>
      </c>
    </row>
    <row r="643" spans="2:6" x14ac:dyDescent="0.2">
      <c r="B643" s="39" t="s">
        <v>32</v>
      </c>
      <c r="C643" s="40" t="s">
        <v>76</v>
      </c>
      <c r="D643" s="39" t="s">
        <v>48</v>
      </c>
      <c r="E643" s="43"/>
      <c r="F643" s="44">
        <f>1100/12</f>
        <v>91.666666666666671</v>
      </c>
    </row>
    <row r="644" spans="2:6" x14ac:dyDescent="0.2">
      <c r="B644" s="39" t="s">
        <v>36</v>
      </c>
      <c r="C644" s="40" t="s">
        <v>37</v>
      </c>
      <c r="D644" s="39" t="s">
        <v>49</v>
      </c>
      <c r="E644" s="43"/>
      <c r="F644" s="44">
        <f>5500/12</f>
        <v>458.33333333333331</v>
      </c>
    </row>
    <row r="645" spans="2:6" x14ac:dyDescent="0.2">
      <c r="B645" s="39" t="s">
        <v>81</v>
      </c>
      <c r="C645" s="40" t="s">
        <v>57</v>
      </c>
      <c r="D645" s="39" t="s">
        <v>85</v>
      </c>
      <c r="E645" s="45"/>
      <c r="F645" s="49">
        <v>290</v>
      </c>
    </row>
    <row r="646" spans="2:6" x14ac:dyDescent="0.2">
      <c r="B646" s="39" t="s">
        <v>81</v>
      </c>
      <c r="C646" s="40" t="s">
        <v>58</v>
      </c>
      <c r="D646" s="39" t="s">
        <v>86</v>
      </c>
      <c r="E646" s="45"/>
      <c r="F646" s="49">
        <v>310</v>
      </c>
    </row>
    <row r="647" spans="2:6" x14ac:dyDescent="0.2">
      <c r="B647" s="39" t="s">
        <v>81</v>
      </c>
      <c r="C647" s="40" t="s">
        <v>59</v>
      </c>
      <c r="D647" s="39" t="s">
        <v>86</v>
      </c>
      <c r="E647" s="45"/>
      <c r="F647" s="49">
        <v>180</v>
      </c>
    </row>
    <row r="648" spans="2:6" x14ac:dyDescent="0.2">
      <c r="B648" s="39" t="s">
        <v>81</v>
      </c>
      <c r="C648" s="40" t="s">
        <v>66</v>
      </c>
      <c r="D648" s="39" t="s">
        <v>87</v>
      </c>
      <c r="E648" s="45"/>
      <c r="F648" s="49">
        <v>85</v>
      </c>
    </row>
    <row r="649" spans="2:6" x14ac:dyDescent="0.2">
      <c r="B649" s="17" t="s">
        <v>17</v>
      </c>
      <c r="C649" s="14" t="s">
        <v>64</v>
      </c>
      <c r="D649" s="9">
        <v>25</v>
      </c>
      <c r="E649" s="15">
        <v>85</v>
      </c>
      <c r="F649" s="11"/>
    </row>
    <row r="650" spans="2:6" x14ac:dyDescent="0.2">
      <c r="B650" s="17" t="s">
        <v>17</v>
      </c>
      <c r="C650" s="14" t="s">
        <v>63</v>
      </c>
      <c r="D650" s="9">
        <v>25</v>
      </c>
      <c r="E650" s="15">
        <v>90</v>
      </c>
      <c r="F650" s="11"/>
    </row>
    <row r="651" spans="2:6" x14ac:dyDescent="0.2">
      <c r="B651" s="17" t="s">
        <v>17</v>
      </c>
      <c r="C651" s="14" t="s">
        <v>56</v>
      </c>
      <c r="D651" s="9">
        <v>25</v>
      </c>
      <c r="E651" s="15">
        <v>180</v>
      </c>
      <c r="F651" s="11"/>
    </row>
    <row r="652" spans="2:6" x14ac:dyDescent="0.2">
      <c r="B652" s="17" t="s">
        <v>17</v>
      </c>
      <c r="C652" s="14" t="s">
        <v>6</v>
      </c>
      <c r="D652" s="9">
        <v>28</v>
      </c>
      <c r="E652" s="15">
        <v>1200</v>
      </c>
      <c r="F652" s="11"/>
    </row>
    <row r="653" spans="2:6" x14ac:dyDescent="0.2">
      <c r="B653" s="17" t="s">
        <v>17</v>
      </c>
      <c r="C653" s="14" t="s">
        <v>39</v>
      </c>
      <c r="D653" s="9">
        <v>28</v>
      </c>
      <c r="E653" s="15">
        <v>100</v>
      </c>
      <c r="F653" s="11"/>
    </row>
    <row r="654" spans="2:6" x14ac:dyDescent="0.2">
      <c r="B654" s="17" t="s">
        <v>17</v>
      </c>
      <c r="C654" s="14" t="s">
        <v>187</v>
      </c>
      <c r="D654" s="9">
        <v>28</v>
      </c>
      <c r="E654" s="15">
        <v>200</v>
      </c>
      <c r="F654" s="11"/>
    </row>
    <row r="655" spans="2:6" x14ac:dyDescent="0.2">
      <c r="C655" s="12" t="s">
        <v>9</v>
      </c>
      <c r="D655" s="18"/>
      <c r="E655" s="16">
        <f>SUM(E626:E654)</f>
        <v>7635</v>
      </c>
      <c r="F655" s="11"/>
    </row>
    <row r="657" spans="3:7" ht="24" x14ac:dyDescent="0.2">
      <c r="C657" s="19" t="s">
        <v>7</v>
      </c>
      <c r="D657" s="20"/>
      <c r="E657" s="21">
        <f>E623-E655</f>
        <v>-7635</v>
      </c>
      <c r="G657" s="46" t="s">
        <v>15</v>
      </c>
    </row>
  </sheetData>
  <pageMargins left="0.511811024" right="0.511811024" top="0.78740157499999996" bottom="0.78740157499999996" header="0.31496062000000002" footer="0.31496062000000002"/>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2</vt:i4>
      </vt:variant>
    </vt:vector>
  </HeadingPairs>
  <TitlesOfParts>
    <vt:vector size="2" baseType="lpstr">
      <vt:lpstr>Premissas Controle Financeiro</vt:lpstr>
      <vt:lpstr>Controle Financeiro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financexperto;Ronaldo Anísio da Silva</dc:creator>
  <cp:keywords>financexperto</cp:keywords>
  <cp:lastModifiedBy>Usuário do Windows</cp:lastModifiedBy>
  <cp:lastPrinted>2016-02-09T13:33:20Z</cp:lastPrinted>
  <dcterms:created xsi:type="dcterms:W3CDTF">2016-02-09T13:03:51Z</dcterms:created>
  <dcterms:modified xsi:type="dcterms:W3CDTF">2019-07-04T01:03:34Z</dcterms:modified>
</cp:coreProperties>
</file>